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POSTĘPOWANIA 2025\IN\Przetargi_UE\INF-IN.271.22.2025 - SALA WIDOWISKOWA\MODYFIKACJE\Pytania i odpowiedzi nr 10 z dnia 18.11.2025\"/>
    </mc:Choice>
  </mc:AlternateContent>
  <bookViews>
    <workbookView xWindow="-120" yWindow="-120" windowWidth="38640" windowHeight="2112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1" l="1"/>
  <c r="E194" i="1"/>
  <c r="E191" i="1"/>
  <c r="E173" i="1"/>
  <c r="E171" i="1"/>
  <c r="E166" i="1"/>
  <c r="E163" i="1"/>
  <c r="E160" i="1"/>
  <c r="E142" i="1"/>
  <c r="E136" i="1"/>
  <c r="E130" i="1"/>
  <c r="E124" i="1"/>
  <c r="E117" i="1"/>
  <c r="E110" i="1"/>
  <c r="E105" i="1"/>
  <c r="E102" i="1"/>
  <c r="E98" i="1"/>
  <c r="E89" i="1"/>
  <c r="E81" i="1"/>
  <c r="E57" i="1"/>
  <c r="E49" i="1"/>
  <c r="E42" i="1"/>
  <c r="E26" i="1"/>
  <c r="E14" i="1"/>
  <c r="E7" i="1"/>
  <c r="E170" i="1" l="1"/>
  <c r="E80" i="1"/>
  <c r="E6" i="1"/>
  <c r="E129" i="1"/>
  <c r="E159" i="1"/>
  <c r="E101" i="1"/>
  <c r="A9" i="1" l="1"/>
  <c r="A10" i="1" s="1"/>
  <c r="A11" i="1" s="1"/>
  <c r="A12" i="1" s="1"/>
  <c r="A13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3" i="1" s="1"/>
  <c r="A44" i="1" s="1"/>
  <c r="A45" i="1" s="1"/>
  <c r="A46" i="1" s="1"/>
  <c r="A47" i="1" s="1"/>
  <c r="A48" i="1" s="1"/>
  <c r="A50" i="1" s="1"/>
  <c r="A51" i="1" s="1"/>
  <c r="A52" i="1" s="1"/>
  <c r="A53" i="1" s="1"/>
  <c r="A54" i="1" s="1"/>
  <c r="A55" i="1" s="1"/>
  <c r="A56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70" i="1" s="1"/>
  <c r="A71" i="1" s="1"/>
  <c r="A72" i="1" s="1"/>
  <c r="A73" i="1" s="1"/>
  <c r="A74" i="1" s="1"/>
  <c r="A75" i="1" s="1"/>
  <c r="A76" i="1" s="1"/>
  <c r="A77" i="1" s="1"/>
  <c r="A78" i="1" s="1"/>
  <c r="A82" i="1" s="1"/>
  <c r="A83" i="1" s="1"/>
  <c r="A84" i="1" s="1"/>
  <c r="A85" i="1" s="1"/>
  <c r="A86" i="1" s="1"/>
  <c r="A87" i="1" s="1"/>
  <c r="A88" i="1" s="1"/>
  <c r="A90" i="1" s="1"/>
  <c r="A91" i="1" s="1"/>
  <c r="A92" i="1" s="1"/>
  <c r="A93" i="1" s="1"/>
  <c r="A94" i="1" s="1"/>
  <c r="A95" i="1" s="1"/>
  <c r="A96" i="1" s="1"/>
  <c r="A99" i="1" s="1"/>
  <c r="A103" i="1" s="1"/>
  <c r="A104" i="1" s="1"/>
  <c r="A106" i="1" s="1"/>
  <c r="A107" i="1" s="1"/>
  <c r="A108" i="1" s="1"/>
  <c r="A111" i="1" s="1"/>
  <c r="A112" i="1" s="1"/>
  <c r="A113" i="1" s="1"/>
  <c r="A114" i="1" s="1"/>
  <c r="A115" i="1" s="1"/>
  <c r="A116" i="1" s="1"/>
  <c r="A118" i="1" s="1"/>
  <c r="A120" i="1" l="1"/>
  <c r="A119" i="1"/>
  <c r="A122" i="1" l="1"/>
  <c r="A123" i="1" s="1"/>
  <c r="A125" i="1" s="1"/>
  <c r="A126" i="1" s="1"/>
  <c r="A127" i="1" s="1"/>
  <c r="A131" i="1" s="1"/>
  <c r="A132" i="1" s="1"/>
  <c r="A133" i="1" s="1"/>
  <c r="A134" i="1" s="1"/>
  <c r="A135" i="1" s="1"/>
  <c r="A137" i="1" s="1"/>
  <c r="A138" i="1" s="1"/>
  <c r="A139" i="1" s="1"/>
  <c r="A140" i="1" s="1"/>
  <c r="A141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61" i="1" s="1"/>
  <c r="A162" i="1" s="1"/>
  <c r="A164" i="1" s="1"/>
  <c r="A165" i="1" s="1"/>
  <c r="A167" i="1" s="1"/>
  <c r="A168" i="1" s="1"/>
  <c r="A172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2" i="1" s="1"/>
  <c r="A195" i="1" s="1"/>
  <c r="A121" i="1"/>
  <c r="E41" i="1"/>
</calcChain>
</file>

<file path=xl/sharedStrings.xml><?xml version="1.0" encoding="utf-8"?>
<sst xmlns="http://schemas.openxmlformats.org/spreadsheetml/2006/main" count="362" uniqueCount="213">
  <si>
    <t>Wstępny budżet</t>
  </si>
  <si>
    <t>Lp.</t>
  </si>
  <si>
    <t>Opis</t>
  </si>
  <si>
    <t>j.m.</t>
  </si>
  <si>
    <t>1</t>
  </si>
  <si>
    <t>STAN SUROWY</t>
  </si>
  <si>
    <t>1.1</t>
  </si>
  <si>
    <t>Rozbiórki</t>
  </si>
  <si>
    <t>Rozbiórka budynku, powierzchnia zabudowy ok 90m2 z kosztem wywozu materiału z rozbiórki</t>
  </si>
  <si>
    <t>kpl</t>
  </si>
  <si>
    <t>Rozbiórka elementów zagospodarowania terenu i nawierzchni dziedzińca z kosztem wywozu materiału z rozbiórki</t>
  </si>
  <si>
    <t>m2</t>
  </si>
  <si>
    <t>Rozbiórka stropów</t>
  </si>
  <si>
    <t>Rozbiórka ścian</t>
  </si>
  <si>
    <t>Rozbiórka pokrycia dachów</t>
  </si>
  <si>
    <t>Wywóz gruzu</t>
  </si>
  <si>
    <t>1.2</t>
  </si>
  <si>
    <t>Konstrukcja</t>
  </si>
  <si>
    <t>Roboty ziemne z zabezpieczeniem wykopu</t>
  </si>
  <si>
    <t>Izolacja istniejących fundamentów i ścian przyziemia w tym iniekcje</t>
  </si>
  <si>
    <t>Fundamenty części rozbudowywanych</t>
  </si>
  <si>
    <t>Remont i wzmocnienie istniejących stropów piwnic</t>
  </si>
  <si>
    <t>Docieplenie ścian piwnic z kosztem robót ziemnych</t>
  </si>
  <si>
    <t>Remont i wzmocnienie istniejących stropów nadziemia</t>
  </si>
  <si>
    <t>Stropy projektowane</t>
  </si>
  <si>
    <t>Podszybia windowe</t>
  </si>
  <si>
    <t>Szachty windowe</t>
  </si>
  <si>
    <t>Prace renowacyjne historycznych elementów konstrukcyjnych, wzmocnienia, uzupełenienia i inne</t>
  </si>
  <si>
    <t>Ściany i pozostałe elementy konstrukcyjne projektowane</t>
  </si>
  <si>
    <t>1.3</t>
  </si>
  <si>
    <t>Instalacje budynkowe</t>
  </si>
  <si>
    <t>Kotłownia</t>
  </si>
  <si>
    <t>Hydrofornia</t>
  </si>
  <si>
    <t>Centrale wentylacyjne</t>
  </si>
  <si>
    <t>Jednostki zewnętrzne chłodu</t>
  </si>
  <si>
    <t>System BMS</t>
  </si>
  <si>
    <t>Rozdzielnica główna, WLZ-y i podrozdzielnice</t>
  </si>
  <si>
    <t>Instalacja odgromowa i uziemająca</t>
  </si>
  <si>
    <t>System sygnalizacji pożaru SSP - czujki dymu z okablowaniem i kosztem centrali</t>
  </si>
  <si>
    <t>System CCTV - kamery wewnętrzne i zewnętrzne z okablowaniem i kosztem centrali</t>
  </si>
  <si>
    <t>Instalacja KD, SSWiN</t>
  </si>
  <si>
    <t>Szafy główne systemu okablowania strukturalnego</t>
  </si>
  <si>
    <t>Pozostałe elementy nie ujęte w koszcie głównych urządzeń ani fit outu - piony instalacyjne z uzbrojeniem i armaturą</t>
  </si>
  <si>
    <t>Modernizacja przyłączy zewnętrznych, instalacje na terenie dziedzińca</t>
  </si>
  <si>
    <t>WYKOŃCZENIE ZEWNĘTRZNE</t>
  </si>
  <si>
    <t>2.1</t>
  </si>
  <si>
    <t>Dachy i tarasy</t>
  </si>
  <si>
    <t>Taras nie użytkowy nad zapleczem sceny</t>
  </si>
  <si>
    <t>Balkon przy Foyer kondygnacja +1</t>
  </si>
  <si>
    <t>Remont istniejącej więźby dachowej dachu budynku Biblioteki</t>
  </si>
  <si>
    <t>Remont pokrycia dachu spadzistego budynku Biblioteki</t>
  </si>
  <si>
    <t>Docieplenie dachu budynku Biblioteki</t>
  </si>
  <si>
    <t>Pokrycie dachów płaskich</t>
  </si>
  <si>
    <t>2.2</t>
  </si>
  <si>
    <t>Elewacja</t>
  </si>
  <si>
    <t>Zabudowa fasady z płyt kompozytowych strukturalna w kształcie fali wraz z podkonstrukcją (powierzchnia kładu bez rozwinięcia fali) z kosztem termoizolacji</t>
  </si>
  <si>
    <t>Elewacja z płyt kompozytowych z kosztem termoizolacji</t>
  </si>
  <si>
    <t>Elewacja z płyt włókno cementowych z kosztem termoizolacji</t>
  </si>
  <si>
    <t>Remont fasady zabytkowego budynku istniejącej biblioteki z kosztem renowacji detali</t>
  </si>
  <si>
    <t>Fasada frontowa pełna parter budynku A z kosztem renowacji detali</t>
  </si>
  <si>
    <t>Fasada szklana frontowa kondygnacje powyżej parteru budynku A</t>
  </si>
  <si>
    <t>Strop nad przejazdem bramowym i pod balkonem - termoizolacja i wykończenie w technologii lekkiej mokrej</t>
  </si>
  <si>
    <t>2.3</t>
  </si>
  <si>
    <t>Ślusarka zewnętrzna</t>
  </si>
  <si>
    <t>Remont drzwi głównych pełnych</t>
  </si>
  <si>
    <t>Drzwi zewnętrzne stalowe</t>
  </si>
  <si>
    <t>Okna</t>
  </si>
  <si>
    <t>Okna zabytkowe - remont lub wymiana</t>
  </si>
  <si>
    <t>Okna dachowe</t>
  </si>
  <si>
    <t>Wyjście na balkon w formie ogrodu zimowego - ściany z drzwiami i dach szklony</t>
  </si>
  <si>
    <t>Balustrada tarasowa</t>
  </si>
  <si>
    <t>m</t>
  </si>
  <si>
    <t>Ślusarka szklana wejściowa</t>
  </si>
  <si>
    <t>Siatka na rośliny pnące</t>
  </si>
  <si>
    <t>Neon MOK</t>
  </si>
  <si>
    <t>Oświetlenie zewnętrzne fasadowe i parkowe na terenie dziedzińca</t>
  </si>
  <si>
    <t>2.4</t>
  </si>
  <si>
    <t>Zagospodarowanie terenu</t>
  </si>
  <si>
    <t>Modernizacja schodów głównych do Biblioteki - nawierzchnia, balustrady, okładziny plus ewentualne prace wzmacniające</t>
  </si>
  <si>
    <t>Schody wejściowe na terenie dziedzińca - konstrukcja, nawierzchnie, okładziny i balustrady</t>
  </si>
  <si>
    <t>Modernizacja nawierzchni chodnika wzdłuż elewacji frontowej z pracami towarzyszącymi jak drobne elementy DFA, zieleń itp</t>
  </si>
  <si>
    <t>Nawierzchnia utwardzona - droga wewnętrzna i przejazd bramowy na gruncie, nawierzchnia kamienna (kostka, płyty) z podbudową</t>
  </si>
  <si>
    <t>Krawężniki kamienne</t>
  </si>
  <si>
    <t>Teren zielony - trawnik z robotami agrotechnicznymi, drobnymi nasadzeniami (krzewy, kwietniki) i kosztem pielęgnacji</t>
  </si>
  <si>
    <t>Nasadzenia - rośliny pnące z robotami i kosztem pielęgnacji</t>
  </si>
  <si>
    <t>Ławka parkowa</t>
  </si>
  <si>
    <t>Kosz na śmieci</t>
  </si>
  <si>
    <t>WYKOŃCZENIE - KOMUNIKACJA I ZAPLECZE</t>
  </si>
  <si>
    <t>3.1</t>
  </si>
  <si>
    <t>Wykończenie powierzchni wspólnych</t>
  </si>
  <si>
    <t>Foyer sali widowiskowej - posadzka, sufit, okładziny ścian, oprawy, instalacje wewnętrzne</t>
  </si>
  <si>
    <t>Komunikacja poziom -1 z kosztem prac remontowych w strukturze historycznej budynku - posadzka, sufit, okładziny ścian, oprawy, instalacje wewnętrzne</t>
  </si>
  <si>
    <t>Komunikacja obszary zaplecza - posadzka, sufit, okładziny ścian, oprawy, instalacje wewnętrzne</t>
  </si>
  <si>
    <t>Komunikacja obszary ogólnodostępne - posadzka, sufit, okładziny ścian, oprawy, instalacje wewnętrzne</t>
  </si>
  <si>
    <t>Klatki schodowe poziom -1 z kosztem prac remontowych w strukturze historycznej budynku - posadzka, sufit, okładziny ścian, oprawy, instalacje wewnętrzne</t>
  </si>
  <si>
    <t>Klatki schodowe nadziemia - posadzka, sufit, okładziny ścian, oprawy, instalacje wewnętrzne</t>
  </si>
  <si>
    <t>Zaplecze techniczne i magazynowe - posadzka, sufit, okładziny ścian, oprawy, instalacje wewnętrzne</t>
  </si>
  <si>
    <t>3.2</t>
  </si>
  <si>
    <t>Wyposażenie wbudowane</t>
  </si>
  <si>
    <t>Stoliki Foyer</t>
  </si>
  <si>
    <t>Fotele Foyer</t>
  </si>
  <si>
    <t>Winda osobowa, 4 przystanki, wykończenie standardowe</t>
  </si>
  <si>
    <t>Winda osobowa, 2 przystanki, wykończenie wysoki standard</t>
  </si>
  <si>
    <t>Ścian wewnętrzna szklana windy osobowej</t>
  </si>
  <si>
    <t>Wyposażenie szatni - wieszaki, lada itp.</t>
  </si>
  <si>
    <t>Wyposażenie pomieszczeń magazynowych - regały</t>
  </si>
  <si>
    <t>WYKOŃCZENIE - TOALETY OGÓLNODOSTĘPNE</t>
  </si>
  <si>
    <t>Roboty wykończeniowe toalet ogólnodostępnych - koszty prac budowlanych, instalacyjnych, biały  montaż oraz wyposażenie wbudoane</t>
  </si>
  <si>
    <t>WYKOŃCZENIE - GASTRONOMIA</t>
  </si>
  <si>
    <t>5.1</t>
  </si>
  <si>
    <t>Wykończenie powierzchni gastronomicznej</t>
  </si>
  <si>
    <t>Restauracja poziom -1 z kosztem prac remontowych w strukturze historycznej budynku  - posadzka, sufit, okładziny ścian, oprawy, instalacje wewnętrzne</t>
  </si>
  <si>
    <t>Zaplecze gastronomiczne - posadzka, sufit, okładziny ścian, oprawy, instalacje wewnętrzne</t>
  </si>
  <si>
    <t>5.2</t>
  </si>
  <si>
    <t>Wyposażenie wbudowane i technologiczne</t>
  </si>
  <si>
    <t>Stolik restauracyjny</t>
  </si>
  <si>
    <t>Krzesło restauracyjne</t>
  </si>
  <si>
    <t>Pozostałe elementy wyposażenia technologii restauracji</t>
  </si>
  <si>
    <t>5.3</t>
  </si>
  <si>
    <t>Kawiarnia</t>
  </si>
  <si>
    <t>5.3a</t>
  </si>
  <si>
    <t>Roboty budowlane</t>
  </si>
  <si>
    <t>Posadzka</t>
  </si>
  <si>
    <t>Sufit</t>
  </si>
  <si>
    <t>Tynki ścian</t>
  </si>
  <si>
    <t>Okładziny ścian - przyjęto 20% powierzchni w okładzinie z paneli</t>
  </si>
  <si>
    <t>Okładziny ścian - przyjęto 50% powierzchni w okładzinie z tapety</t>
  </si>
  <si>
    <t>Okładziny ścian - przyjęto 30% powierzchni wykończenie malowanie</t>
  </si>
  <si>
    <t>5.3b</t>
  </si>
  <si>
    <t>Instalacje wewnętrzne</t>
  </si>
  <si>
    <t>Przyłącza sanitarne do białego montażu i urządzeń technologicznych</t>
  </si>
  <si>
    <t>Gniazda w sali konsumpcyjnej, w tym do ładowania laptopów i telefonów</t>
  </si>
  <si>
    <t>szt</t>
  </si>
  <si>
    <t>Gniazda w strefia baru</t>
  </si>
  <si>
    <t>Oprawy oświetleniowe</t>
  </si>
  <si>
    <t>Klimatyzator z włączeniem do systemu instalacji budynkowych</t>
  </si>
  <si>
    <t>Urządzenia wentylacyjne (anemostaty, kratki itp.) z włączeniem do systemu instalacji budynkowych</t>
  </si>
  <si>
    <t>5.3c</t>
  </si>
  <si>
    <t>Bar</t>
  </si>
  <si>
    <t>Ekspres do kawy</t>
  </si>
  <si>
    <t>Wyposażenie technologiczne zaplecza - biały montaż i AGD</t>
  </si>
  <si>
    <t>WYKOŃCZENIE - SALA WIDOWISKOWA Z ZAPLECZEM</t>
  </si>
  <si>
    <t>6.1</t>
  </si>
  <si>
    <t>Wykończenie powierzchni sceny i zaplecza</t>
  </si>
  <si>
    <t>Sala widowiskowa - posadzka, sufit, okładziny ścian, oprawy, instalacje wewnętrzne</t>
  </si>
  <si>
    <t>Scena sali widowiskowej - posadzka, sufit, okładziny ścian, oprawy, instalacje wewnętrzne</t>
  </si>
  <si>
    <t>Garderoby - posadzka, sufit, okładziny ścian, oprawy, instalacje wewnętrzne</t>
  </si>
  <si>
    <t>Pomieszczenia towarzyszące - posadzka, sufit, okładziny ścian, oprawy, instalacje wewnętrzne</t>
  </si>
  <si>
    <t>Sale prób - posadzka, sufit, okładziny ścian, oprawy, instalacje wewnętrzne</t>
  </si>
  <si>
    <t>6.2</t>
  </si>
  <si>
    <t>Mechanika sceniczna i okotarowanie</t>
  </si>
  <si>
    <t>Multimedia z kamerami podglądu z ekranem LED</t>
  </si>
  <si>
    <t>Elektroakustyka z głównym nagłośnieniem koncertowym</t>
  </si>
  <si>
    <t>Instalacje i montaż</t>
  </si>
  <si>
    <t xml:space="preserve">Fotel audytoryjny </t>
  </si>
  <si>
    <t>6.3</t>
  </si>
  <si>
    <t>Oświetlenie sceniczne</t>
  </si>
  <si>
    <t>Ruchoma głowa PROFILOWA</t>
  </si>
  <si>
    <t>Ruchoma głowa SPOT</t>
  </si>
  <si>
    <t>Ruchoma głowa BEAM</t>
  </si>
  <si>
    <t>Ruchoma głowa Wash 1</t>
  </si>
  <si>
    <t>Ruchoma głowa Wash 2</t>
  </si>
  <si>
    <t>BELKA led</t>
  </si>
  <si>
    <t>NAŚWIETLACZ led</t>
  </si>
  <si>
    <t>LAMPA SCENOGRAFICZNA</t>
  </si>
  <si>
    <t>Lampa rurowa</t>
  </si>
  <si>
    <t>maszyna do dymu</t>
  </si>
  <si>
    <t>maszyna do mgły</t>
  </si>
  <si>
    <t>akcesoria montażowe</t>
  </si>
  <si>
    <t>akcesoria najazdy, kablarki, przewody</t>
  </si>
  <si>
    <t>rozdzielnie mobilne</t>
  </si>
  <si>
    <t>Sterowanie oświetleniem</t>
  </si>
  <si>
    <t>WYKOŃCZENIE - STREFA DLA AKTORÓW</t>
  </si>
  <si>
    <t>7.1</t>
  </si>
  <si>
    <t>Wykończenie pokoi strefy dla aktorów</t>
  </si>
  <si>
    <t>Wykończenie (budowlane i instalacyjne) pokoi strefy dla aktorów - posadzka, sufit, okładziny ścian, oprawy, instalacje wewnętrzne</t>
  </si>
  <si>
    <t>Wykończenie (budowlane i instalacyjne) toalet strefy dla aktorów - posadzka, sufit, okładziny ścian, oprawy, instalacje wewnętrzne</t>
  </si>
  <si>
    <t>7.2</t>
  </si>
  <si>
    <t>Wykończenie części wspólnej strefy dla aktorów</t>
  </si>
  <si>
    <t>Komunikacja części strefy dla aktorów - posadzka, sufit, okładziny ścian, oprawy, instalacje wewnętrzne</t>
  </si>
  <si>
    <t>Kuchnia części strefy dla aktorów - posadzka, sufit, okładziny ścian, oprawy, instalacje wewnętrzne</t>
  </si>
  <si>
    <t>7.3</t>
  </si>
  <si>
    <t>Wyposażenie pokoi strefy dla aktorów - meble, zasłony, TV i pozostałe</t>
  </si>
  <si>
    <t>Zabudowa kuchenna - meble, blat, zlew, wyposażenie AGD wbudowane</t>
  </si>
  <si>
    <t>WYKOŃCZENIE - BIURA</t>
  </si>
  <si>
    <t>8.1</t>
  </si>
  <si>
    <t>Wykończenie powierzchni biurowej</t>
  </si>
  <si>
    <t>Wykończenie (budowlane i instalacyjne) powierzchni biurowej - posadzka, sufit, okładziny ścian, oprawy, instalacje wewnętrzne</t>
  </si>
  <si>
    <t>8.2</t>
  </si>
  <si>
    <t>Wyposażenie multimedialne dużej sali konferencyjnej</t>
  </si>
  <si>
    <t>Wyposażenie zaplecza dużej sali konferencyjnej</t>
  </si>
  <si>
    <t>Wyposażenie multimedialne małej sali konferencyjnej</t>
  </si>
  <si>
    <t>Stół małej sali konferencyjnej</t>
  </si>
  <si>
    <t>Biurka</t>
  </si>
  <si>
    <t>Fotele biurowe</t>
  </si>
  <si>
    <t>Stoły w pokojach biurowych</t>
  </si>
  <si>
    <t>Stoły w pomieszczeniach socjalnych</t>
  </si>
  <si>
    <t>Krzesła w pomieszczeniach socjalnych</t>
  </si>
  <si>
    <t>Krzesła konferencyjne</t>
  </si>
  <si>
    <t>Biurko pom. dyrektora</t>
  </si>
  <si>
    <t>Stół konferencyjny pom. dyrektora</t>
  </si>
  <si>
    <t>Fotele biurowe pom. dyrektora</t>
  </si>
  <si>
    <t>Ściana mobilna wydzielająca dużą salę konferencyjną</t>
  </si>
  <si>
    <t>Wyposażenie stanowisk pracy biurowej - pozostałe elementy towarzyszące - szafki, kontenerki, kosze na śmieci i inne</t>
  </si>
  <si>
    <t>Prace projektowe - wskaźnik wg. Załącznika do rozporządzenia Ministra Rozwoju i Technologii z dnia 20 grudnia 2021 r. (poz. 2458), tabela 1, kategoria złożoności V, obiekt o wartości planowanych kosztów ok 50 000 000 zł</t>
  </si>
  <si>
    <t>Ilość</t>
  </si>
  <si>
    <t xml:space="preserve">Prace projektowe  </t>
  </si>
  <si>
    <t>Prace archeologiczne</t>
  </si>
  <si>
    <t>szt.</t>
  </si>
  <si>
    <t>Załącznik nr 1a</t>
  </si>
  <si>
    <t>Wartość</t>
  </si>
  <si>
    <t>Przebudowa z rozbudową zespołu budynków kultury, w tym budynków zabytkowych i innych budynków 
przy ul. B.Chrobrego i ul.Zielonej w Lesznie wraz ze zmianą sposobu użytkowania na potrzeby prowadzenia działalności kulturalnej</t>
  </si>
  <si>
    <t>Modyfikacja z dnia 18.11.2025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</si>
</sst>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"/>
    <numFmt numFmtId="165" formatCode="#,##0.00&quot;,     &quot;;\-#,##0.00&quot;,     &quot;;&quot; -&quot;#&quot;      &quot;;@\ "/>
    <numFmt numFmtId="166" formatCode="0.0"/>
    <numFmt numFmtId="167" formatCode="#,##0.00\ &quot;zł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Microsoft Sans Serif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rgb="FFFFFFFF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Microsoft Sans Serif"/>
      <family val="2"/>
    </font>
    <font>
      <b/>
      <sz val="12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76092"/>
        <bgColor rgb="FF33339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000000"/>
      </left>
      <right style="thin">
        <color indexed="64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Alignment="0" applyProtection="0"/>
    <xf numFmtId="44" fontId="1" fillId="0" borderId="0" applyFont="0" applyFill="0" applyBorder="0" applyAlignment="0" applyProtection="0"/>
  </cellStyleXfs>
  <cellXfs count="83">
    <xf numFmtId="0" fontId="0" fillId="0" borderId="0" xfId="0"/>
    <xf numFmtId="1" fontId="3" fillId="0" borderId="1" xfId="2" applyNumberFormat="1" applyFont="1" applyBorder="1" applyAlignment="1">
      <alignment horizontal="center" vertical="center" wrapText="1" readingOrder="1"/>
    </xf>
    <xf numFmtId="0" fontId="3" fillId="0" borderId="1" xfId="2" applyFont="1" applyBorder="1" applyAlignment="1">
      <alignment horizontal="center" vertical="center" wrapText="1" readingOrder="1"/>
    </xf>
    <xf numFmtId="164" fontId="3" fillId="0" borderId="7" xfId="2" applyNumberFormat="1" applyFont="1" applyBorder="1" applyAlignment="1">
      <alignment horizontal="center" vertical="center" wrapText="1" readingOrder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1" fontId="4" fillId="3" borderId="2" xfId="0" applyNumberFormat="1" applyFont="1" applyFill="1" applyBorder="1" applyAlignment="1">
      <alignment horizontal="center" vertical="center" readingOrder="1"/>
    </xf>
    <xf numFmtId="1" fontId="6" fillId="0" borderId="6" xfId="0" applyNumberFormat="1" applyFont="1" applyBorder="1" applyAlignment="1">
      <alignment horizontal="center" vertical="center" wrapText="1" readingOrder="1"/>
    </xf>
    <xf numFmtId="1" fontId="7" fillId="0" borderId="0" xfId="2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 shrinkToFit="1" readingOrder="1"/>
    </xf>
    <xf numFmtId="1" fontId="4" fillId="3" borderId="6" xfId="0" applyNumberFormat="1" applyFont="1" applyFill="1" applyBorder="1" applyAlignment="1">
      <alignment horizontal="center" vertical="center" readingOrder="1"/>
    </xf>
    <xf numFmtId="49" fontId="4" fillId="3" borderId="3" xfId="0" applyNumberFormat="1" applyFont="1" applyFill="1" applyBorder="1" applyAlignment="1">
      <alignment vertical="center" readingOrder="1"/>
    </xf>
    <xf numFmtId="49" fontId="4" fillId="3" borderId="4" xfId="0" applyNumberFormat="1" applyFont="1" applyFill="1" applyBorder="1" applyAlignment="1">
      <alignment horizontal="center" vertical="center" wrapText="1" readingOrder="1"/>
    </xf>
    <xf numFmtId="164" fontId="4" fillId="3" borderId="8" xfId="0" applyNumberFormat="1" applyFont="1" applyFill="1" applyBorder="1" applyAlignment="1">
      <alignment horizontal="right" vertical="center" wrapText="1" readingOrder="1"/>
    </xf>
    <xf numFmtId="0" fontId="6" fillId="0" borderId="6" xfId="0" applyFont="1" applyBorder="1" applyAlignment="1">
      <alignment vertical="center" wrapText="1" readingOrder="1"/>
    </xf>
    <xf numFmtId="49" fontId="6" fillId="0" borderId="6" xfId="0" applyNumberFormat="1" applyFont="1" applyBorder="1" applyAlignment="1">
      <alignment horizontal="center" vertical="center" wrapText="1" readingOrder="1"/>
    </xf>
    <xf numFmtId="164" fontId="6" fillId="0" borderId="6" xfId="0" applyNumberFormat="1" applyFont="1" applyBorder="1" applyAlignment="1">
      <alignment horizontal="right" vertical="center" wrapText="1" readingOrder="1"/>
    </xf>
    <xf numFmtId="0" fontId="5" fillId="0" borderId="4" xfId="0" applyFont="1" applyBorder="1" applyAlignment="1">
      <alignment vertical="center" wrapText="1" shrinkToFit="1" readingOrder="1"/>
    </xf>
    <xf numFmtId="0" fontId="5" fillId="0" borderId="4" xfId="0" applyFont="1" applyBorder="1" applyAlignment="1">
      <alignment horizontal="center" vertical="center" wrapText="1" shrinkToFit="1" readingOrder="1"/>
    </xf>
    <xf numFmtId="0" fontId="5" fillId="0" borderId="4" xfId="0" applyFont="1" applyBorder="1" applyAlignment="1">
      <alignment horizontal="right" vertical="center" wrapText="1" shrinkToFit="1" readingOrder="1"/>
    </xf>
    <xf numFmtId="49" fontId="4" fillId="3" borderId="4" xfId="0" applyNumberFormat="1" applyFont="1" applyFill="1" applyBorder="1" applyAlignment="1">
      <alignment vertical="center" readingOrder="1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164" fontId="7" fillId="0" borderId="0" xfId="2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49" fontId="5" fillId="5" borderId="5" xfId="0" applyNumberFormat="1" applyFont="1" applyFill="1" applyBorder="1" applyAlignment="1">
      <alignment horizontal="center" vertical="center" wrapText="1" shrinkToFit="1" readingOrder="1"/>
    </xf>
    <xf numFmtId="49" fontId="5" fillId="5" borderId="5" xfId="0" applyNumberFormat="1" applyFont="1" applyFill="1" applyBorder="1" applyAlignment="1">
      <alignment vertical="center" wrapText="1" shrinkToFit="1" readingOrder="1"/>
    </xf>
    <xf numFmtId="49" fontId="5" fillId="5" borderId="9" xfId="0" applyNumberFormat="1" applyFont="1" applyFill="1" applyBorder="1" applyAlignment="1">
      <alignment horizontal="right" vertical="center" wrapText="1" shrinkToFit="1" readingOrder="1"/>
    </xf>
    <xf numFmtId="49" fontId="5" fillId="5" borderId="10" xfId="0" applyNumberFormat="1" applyFont="1" applyFill="1" applyBorder="1" applyAlignment="1">
      <alignment horizontal="center" vertical="center" wrapText="1" shrinkToFit="1" readingOrder="1"/>
    </xf>
    <xf numFmtId="0" fontId="8" fillId="5" borderId="6" xfId="0" applyFont="1" applyFill="1" applyBorder="1" applyAlignment="1">
      <alignment vertical="center" wrapText="1" readingOrder="1"/>
    </xf>
    <xf numFmtId="49" fontId="6" fillId="5" borderId="6" xfId="0" applyNumberFormat="1" applyFont="1" applyFill="1" applyBorder="1" applyAlignment="1">
      <alignment horizontal="center" vertical="center" wrapText="1" readingOrder="1"/>
    </xf>
    <xf numFmtId="164" fontId="6" fillId="5" borderId="6" xfId="0" applyNumberFormat="1" applyFont="1" applyFill="1" applyBorder="1" applyAlignment="1">
      <alignment horizontal="right" vertical="center" wrapText="1" readingOrder="1"/>
    </xf>
    <xf numFmtId="164" fontId="6" fillId="0" borderId="12" xfId="0" applyNumberFormat="1" applyFont="1" applyBorder="1" applyAlignment="1">
      <alignment horizontal="right" vertical="center" wrapText="1" readingOrder="1"/>
    </xf>
    <xf numFmtId="164" fontId="4" fillId="3" borderId="4" xfId="0" applyNumberFormat="1" applyFont="1" applyFill="1" applyBorder="1" applyAlignment="1">
      <alignment horizontal="right" vertical="center" wrapText="1" readingOrder="1"/>
    </xf>
    <xf numFmtId="166" fontId="6" fillId="0" borderId="12" xfId="1" applyNumberFormat="1" applyFont="1" applyBorder="1" applyAlignment="1">
      <alignment horizontal="right" vertical="center" wrapText="1" readingOrder="1"/>
    </xf>
    <xf numFmtId="49" fontId="5" fillId="5" borderId="13" xfId="0" applyNumberFormat="1" applyFont="1" applyFill="1" applyBorder="1" applyAlignment="1">
      <alignment horizontal="right" vertical="center" wrapText="1" shrinkToFit="1" readingOrder="1"/>
    </xf>
    <xf numFmtId="49" fontId="14" fillId="0" borderId="6" xfId="0" applyNumberFormat="1" applyFont="1" applyBorder="1" applyAlignment="1">
      <alignment horizontal="center" vertical="center" wrapText="1" readingOrder="1"/>
    </xf>
    <xf numFmtId="49" fontId="15" fillId="5" borderId="5" xfId="0" applyNumberFormat="1" applyFont="1" applyFill="1" applyBorder="1" applyAlignment="1">
      <alignment horizontal="center" vertical="center" wrapText="1" shrinkToFit="1" readingOrder="1"/>
    </xf>
    <xf numFmtId="49" fontId="15" fillId="5" borderId="5" xfId="0" applyNumberFormat="1" applyFont="1" applyFill="1" applyBorder="1" applyAlignment="1">
      <alignment vertical="center" wrapText="1" shrinkToFit="1" readingOrder="1"/>
    </xf>
    <xf numFmtId="49" fontId="15" fillId="5" borderId="9" xfId="0" applyNumberFormat="1" applyFont="1" applyFill="1" applyBorder="1" applyAlignment="1">
      <alignment horizontal="right" vertical="center" wrapText="1" shrinkToFit="1" readingOrder="1"/>
    </xf>
    <xf numFmtId="1" fontId="14" fillId="0" borderId="6" xfId="0" applyNumberFormat="1" applyFont="1" applyBorder="1" applyAlignment="1">
      <alignment horizontal="center" vertical="center" wrapText="1" readingOrder="1"/>
    </xf>
    <xf numFmtId="0" fontId="14" fillId="0" borderId="6" xfId="0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horizontal="right" vertical="center" wrapText="1" readingOrder="1"/>
    </xf>
    <xf numFmtId="1" fontId="14" fillId="5" borderId="6" xfId="0" applyNumberFormat="1" applyFont="1" applyFill="1" applyBorder="1" applyAlignment="1">
      <alignment horizontal="center" vertical="center" wrapText="1" readingOrder="1"/>
    </xf>
    <xf numFmtId="167" fontId="10" fillId="0" borderId="6" xfId="0" applyNumberFormat="1" applyFont="1" applyBorder="1" applyAlignment="1">
      <alignment horizontal="right" vertical="top" wrapText="1" shrinkToFit="1" readingOrder="1"/>
    </xf>
    <xf numFmtId="167" fontId="9" fillId="0" borderId="0" xfId="3" applyNumberFormat="1" applyFont="1" applyAlignment="1">
      <alignment horizontal="right"/>
    </xf>
    <xf numFmtId="167" fontId="10" fillId="0" borderId="1" xfId="3" applyNumberFormat="1" applyFont="1" applyBorder="1" applyAlignment="1">
      <alignment horizontal="right" vertical="center" wrapText="1" readingOrder="1"/>
    </xf>
    <xf numFmtId="167" fontId="11" fillId="3" borderId="11" xfId="4" applyNumberFormat="1" applyFont="1" applyFill="1" applyBorder="1" applyAlignment="1">
      <alignment horizontal="right"/>
    </xf>
    <xf numFmtId="167" fontId="12" fillId="5" borderId="5" xfId="0" applyNumberFormat="1" applyFont="1" applyFill="1" applyBorder="1" applyAlignment="1">
      <alignment horizontal="right" vertical="top" wrapText="1" shrinkToFit="1" readingOrder="1"/>
    </xf>
    <xf numFmtId="167" fontId="10" fillId="0" borderId="6" xfId="4" applyNumberFormat="1" applyFont="1" applyBorder="1" applyAlignment="1">
      <alignment horizontal="right" vertical="top" wrapText="1" readingOrder="1"/>
    </xf>
    <xf numFmtId="167" fontId="12" fillId="0" borderId="0" xfId="0" applyNumberFormat="1" applyFont="1" applyAlignment="1">
      <alignment horizontal="right" vertical="top" wrapText="1" shrinkToFit="1" readingOrder="1"/>
    </xf>
    <xf numFmtId="167" fontId="9" fillId="0" borderId="6" xfId="3" applyNumberFormat="1" applyFont="1" applyBorder="1" applyAlignment="1">
      <alignment horizontal="right"/>
    </xf>
    <xf numFmtId="167" fontId="12" fillId="5" borderId="10" xfId="0" applyNumberFormat="1" applyFont="1" applyFill="1" applyBorder="1" applyAlignment="1">
      <alignment horizontal="right" vertical="top" wrapText="1" shrinkToFit="1" readingOrder="1"/>
    </xf>
    <xf numFmtId="167" fontId="12" fillId="5" borderId="2" xfId="0" applyNumberFormat="1" applyFont="1" applyFill="1" applyBorder="1" applyAlignment="1">
      <alignment horizontal="right" vertical="top" wrapText="1" shrinkToFit="1" readingOrder="1"/>
    </xf>
    <xf numFmtId="167" fontId="11" fillId="5" borderId="11" xfId="4" applyNumberFormat="1" applyFont="1" applyFill="1" applyBorder="1" applyAlignment="1">
      <alignment horizontal="right"/>
    </xf>
    <xf numFmtId="167" fontId="16" fillId="5" borderId="2" xfId="0" applyNumberFormat="1" applyFont="1" applyFill="1" applyBorder="1" applyAlignment="1">
      <alignment horizontal="right" vertical="top" wrapText="1" shrinkToFit="1" readingOrder="1"/>
    </xf>
    <xf numFmtId="167" fontId="16" fillId="6" borderId="6" xfId="4" applyNumberFormat="1" applyFont="1" applyFill="1" applyBorder="1" applyAlignment="1">
      <alignment horizontal="right"/>
    </xf>
    <xf numFmtId="167" fontId="17" fillId="0" borderId="6" xfId="3" applyNumberFormat="1" applyFont="1" applyBorder="1" applyAlignment="1">
      <alignment horizontal="right"/>
    </xf>
    <xf numFmtId="167" fontId="17" fillId="0" borderId="6" xfId="4" applyNumberFormat="1" applyFont="1" applyBorder="1" applyAlignment="1">
      <alignment horizontal="right" vertical="top" wrapText="1" readingOrder="1"/>
    </xf>
    <xf numFmtId="167" fontId="16" fillId="4" borderId="2" xfId="0" applyNumberFormat="1" applyFont="1" applyFill="1" applyBorder="1" applyAlignment="1">
      <alignment horizontal="right" vertical="top" wrapText="1" shrinkToFit="1" readingOrder="1"/>
    </xf>
    <xf numFmtId="167" fontId="16" fillId="5" borderId="5" xfId="0" applyNumberFormat="1" applyFont="1" applyFill="1" applyBorder="1" applyAlignment="1">
      <alignment horizontal="right" vertical="top" wrapText="1" shrinkToFit="1" readingOrder="1"/>
    </xf>
    <xf numFmtId="167" fontId="17" fillId="0" borderId="11" xfId="4" applyNumberFormat="1" applyFont="1" applyBorder="1" applyAlignment="1">
      <alignment horizontal="right" vertical="top" wrapText="1" readingOrder="1"/>
    </xf>
    <xf numFmtId="167" fontId="10" fillId="0" borderId="15" xfId="4" applyNumberFormat="1" applyFont="1" applyBorder="1" applyAlignment="1">
      <alignment horizontal="right" vertical="top" wrapText="1" readingOrder="1"/>
    </xf>
    <xf numFmtId="167" fontId="11" fillId="3" borderId="14" xfId="4" applyNumberFormat="1" applyFont="1" applyFill="1" applyBorder="1" applyAlignment="1">
      <alignment horizontal="right"/>
    </xf>
    <xf numFmtId="167" fontId="10" fillId="0" borderId="11" xfId="4" applyNumberFormat="1" applyFont="1" applyBorder="1" applyAlignment="1">
      <alignment horizontal="right" vertical="top" wrapText="1" readingOrder="1"/>
    </xf>
    <xf numFmtId="167" fontId="9" fillId="6" borderId="6" xfId="3" applyNumberFormat="1" applyFont="1" applyFill="1" applyBorder="1" applyAlignment="1">
      <alignment horizontal="right"/>
    </xf>
    <xf numFmtId="167" fontId="10" fillId="6" borderId="6" xfId="4" applyNumberFormat="1" applyFont="1" applyFill="1" applyBorder="1" applyAlignment="1">
      <alignment horizontal="right" vertical="top" wrapText="1" readingOrder="1"/>
    </xf>
    <xf numFmtId="167" fontId="10" fillId="6" borderId="11" xfId="4" applyNumberFormat="1" applyFont="1" applyFill="1" applyBorder="1" applyAlignment="1">
      <alignment horizontal="right" vertical="top" wrapText="1" readingOrder="1"/>
    </xf>
    <xf numFmtId="167" fontId="10" fillId="6" borderId="15" xfId="4" applyNumberFormat="1" applyFont="1" applyFill="1" applyBorder="1" applyAlignment="1">
      <alignment horizontal="right" vertical="top" wrapText="1" readingOrder="1"/>
    </xf>
    <xf numFmtId="167" fontId="9" fillId="0" borderId="11" xfId="3" applyNumberFormat="1" applyFont="1" applyBorder="1" applyAlignment="1">
      <alignment horizontal="right"/>
    </xf>
    <xf numFmtId="167" fontId="9" fillId="0" borderId="15" xfId="3" applyNumberFormat="1" applyFont="1" applyBorder="1" applyAlignment="1">
      <alignment horizontal="right"/>
    </xf>
    <xf numFmtId="167" fontId="18" fillId="6" borderId="6" xfId="4" applyNumberFormat="1" applyFont="1" applyFill="1" applyBorder="1" applyAlignment="1">
      <alignment horizontal="right"/>
    </xf>
    <xf numFmtId="167" fontId="10" fillId="6" borderId="6" xfId="0" applyNumberFormat="1" applyFont="1" applyFill="1" applyBorder="1" applyAlignment="1">
      <alignment horizontal="right" vertical="top" wrapText="1" shrinkToFit="1" readingOrder="1"/>
    </xf>
    <xf numFmtId="0" fontId="13" fillId="2" borderId="16" xfId="2" applyFont="1" applyFill="1" applyBorder="1" applyAlignment="1">
      <alignment horizontal="center" vertical="center"/>
    </xf>
    <xf numFmtId="0" fontId="13" fillId="2" borderId="17" xfId="2" applyFont="1" applyFill="1" applyBorder="1" applyAlignment="1">
      <alignment horizontal="center" vertical="center"/>
    </xf>
    <xf numFmtId="0" fontId="13" fillId="2" borderId="18" xfId="2" applyFont="1" applyFill="1" applyBorder="1" applyAlignment="1">
      <alignment horizontal="center" vertical="center"/>
    </xf>
    <xf numFmtId="0" fontId="13" fillId="2" borderId="16" xfId="2" applyFont="1" applyFill="1" applyBorder="1" applyAlignment="1">
      <alignment horizontal="center" vertical="center" wrapText="1"/>
    </xf>
    <xf numFmtId="0" fontId="13" fillId="2" borderId="17" xfId="2" applyFont="1" applyFill="1" applyBorder="1" applyAlignment="1">
      <alignment horizontal="center" vertical="center" wrapText="1"/>
    </xf>
    <xf numFmtId="0" fontId="13" fillId="2" borderId="18" xfId="2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</cellXfs>
  <cellStyles count="5">
    <cellStyle name="Normalny" xfId="0" builtinId="0"/>
    <cellStyle name="Normalny 3" xfId="2"/>
    <cellStyle name="Procentowy" xfId="1" builtinId="5"/>
    <cellStyle name="Walutowy" xfId="4" builtinId="4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4</xdr:col>
      <xdr:colOff>1208631</xdr:colOff>
      <xdr:row>0</xdr:row>
      <xdr:rowOff>828675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91E49752-55BB-4071-A5E4-5B86915CF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8100"/>
          <a:ext cx="7733256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5"/>
  <sheetViews>
    <sheetView tabSelected="1" topLeftCell="A169" workbookViewId="0">
      <selection activeCell="I7" sqref="I7"/>
    </sheetView>
  </sheetViews>
  <sheetFormatPr defaultRowHeight="15.75" x14ac:dyDescent="0.25"/>
  <cols>
    <col min="1" max="1" width="9.140625" style="10"/>
    <col min="2" max="2" width="54.5703125" style="5" customWidth="1"/>
    <col min="3" max="3" width="12.5703125" style="10" customWidth="1"/>
    <col min="4" max="4" width="21.7109375" style="27" customWidth="1"/>
    <col min="5" max="5" width="18.140625" style="48" customWidth="1"/>
  </cols>
  <sheetData>
    <row r="1" spans="1:5" ht="69" customHeight="1" x14ac:dyDescent="0.25"/>
    <row r="2" spans="1:5" ht="16.5" thickBot="1" x14ac:dyDescent="0.3">
      <c r="C2" s="82" t="s">
        <v>212</v>
      </c>
      <c r="D2" s="82"/>
      <c r="E2" s="48" t="s">
        <v>209</v>
      </c>
    </row>
    <row r="3" spans="1:5" ht="17.25" thickTop="1" thickBot="1" x14ac:dyDescent="0.3">
      <c r="A3" s="76" t="s">
        <v>0</v>
      </c>
      <c r="B3" s="77"/>
      <c r="C3" s="77"/>
      <c r="D3" s="77"/>
      <c r="E3" s="78"/>
    </row>
    <row r="4" spans="1:5" ht="66" customHeight="1" thickTop="1" thickBot="1" x14ac:dyDescent="0.3">
      <c r="A4" s="79" t="s">
        <v>211</v>
      </c>
      <c r="B4" s="80"/>
      <c r="C4" s="80"/>
      <c r="D4" s="80"/>
      <c r="E4" s="81"/>
    </row>
    <row r="5" spans="1:5" ht="17.25" thickTop="1" thickBot="1" x14ac:dyDescent="0.3">
      <c r="A5" s="1" t="s">
        <v>1</v>
      </c>
      <c r="B5" s="2" t="s">
        <v>2</v>
      </c>
      <c r="C5" s="2" t="s">
        <v>3</v>
      </c>
      <c r="D5" s="3" t="s">
        <v>205</v>
      </c>
      <c r="E5" s="49" t="s">
        <v>210</v>
      </c>
    </row>
    <row r="6" spans="1:5" ht="16.5" thickTop="1" x14ac:dyDescent="0.25">
      <c r="A6" s="6" t="s">
        <v>4</v>
      </c>
      <c r="B6" s="13" t="s">
        <v>5</v>
      </c>
      <c r="C6" s="14"/>
      <c r="D6" s="15"/>
      <c r="E6" s="50">
        <f>+E7+E14+E26</f>
        <v>0</v>
      </c>
    </row>
    <row r="7" spans="1:5" x14ac:dyDescent="0.25">
      <c r="A7" s="28" t="s">
        <v>6</v>
      </c>
      <c r="B7" s="29" t="s">
        <v>7</v>
      </c>
      <c r="C7" s="28"/>
      <c r="D7" s="30"/>
      <c r="E7" s="51">
        <f>SUM(E8:E13)</f>
        <v>0</v>
      </c>
    </row>
    <row r="8" spans="1:5" ht="24" x14ac:dyDescent="0.25">
      <c r="A8" s="7">
        <v>1</v>
      </c>
      <c r="B8" s="16" t="s">
        <v>8</v>
      </c>
      <c r="C8" s="17" t="s">
        <v>9</v>
      </c>
      <c r="D8" s="18">
        <v>1</v>
      </c>
      <c r="E8" s="52"/>
    </row>
    <row r="9" spans="1:5" ht="24" x14ac:dyDescent="0.25">
      <c r="A9" s="7">
        <f t="shared" ref="A9:A13" si="0">A8+1</f>
        <v>2</v>
      </c>
      <c r="B9" s="16" t="s">
        <v>10</v>
      </c>
      <c r="C9" s="17" t="s">
        <v>11</v>
      </c>
      <c r="D9" s="18">
        <v>500</v>
      </c>
      <c r="E9" s="52"/>
    </row>
    <row r="10" spans="1:5" x14ac:dyDescent="0.25">
      <c r="A10" s="7">
        <f t="shared" si="0"/>
        <v>3</v>
      </c>
      <c r="B10" s="16" t="s">
        <v>12</v>
      </c>
      <c r="C10" s="17" t="s">
        <v>11</v>
      </c>
      <c r="D10" s="18">
        <v>720</v>
      </c>
      <c r="E10" s="52"/>
    </row>
    <row r="11" spans="1:5" x14ac:dyDescent="0.25">
      <c r="A11" s="7">
        <f t="shared" si="0"/>
        <v>4</v>
      </c>
      <c r="B11" s="16" t="s">
        <v>13</v>
      </c>
      <c r="C11" s="17" t="s">
        <v>11</v>
      </c>
      <c r="D11" s="18">
        <v>2000</v>
      </c>
      <c r="E11" s="52"/>
    </row>
    <row r="12" spans="1:5" x14ac:dyDescent="0.25">
      <c r="A12" s="7">
        <f t="shared" si="0"/>
        <v>5</v>
      </c>
      <c r="B12" s="16" t="s">
        <v>14</v>
      </c>
      <c r="C12" s="17" t="s">
        <v>11</v>
      </c>
      <c r="D12" s="18">
        <v>1600</v>
      </c>
      <c r="E12" s="52"/>
    </row>
    <row r="13" spans="1:5" x14ac:dyDescent="0.25">
      <c r="A13" s="7">
        <f t="shared" si="0"/>
        <v>6</v>
      </c>
      <c r="B13" s="16" t="s">
        <v>15</v>
      </c>
      <c r="C13" s="17" t="s">
        <v>9</v>
      </c>
      <c r="D13" s="18">
        <v>1</v>
      </c>
      <c r="E13" s="52"/>
    </row>
    <row r="14" spans="1:5" x14ac:dyDescent="0.25">
      <c r="A14" s="28" t="s">
        <v>16</v>
      </c>
      <c r="B14" s="29" t="s">
        <v>17</v>
      </c>
      <c r="C14" s="28"/>
      <c r="D14" s="30"/>
      <c r="E14" s="51">
        <f>SUM(E15:E25)</f>
        <v>0</v>
      </c>
    </row>
    <row r="15" spans="1:5" x14ac:dyDescent="0.25">
      <c r="A15" s="7">
        <f>A13+1</f>
        <v>7</v>
      </c>
      <c r="B15" s="16" t="s">
        <v>18</v>
      </c>
      <c r="C15" s="17" t="s">
        <v>9</v>
      </c>
      <c r="D15" s="18">
        <v>1</v>
      </c>
      <c r="E15" s="52"/>
    </row>
    <row r="16" spans="1:5" x14ac:dyDescent="0.25">
      <c r="A16" s="7">
        <f t="shared" ref="A16:A25" si="1">A15+1</f>
        <v>8</v>
      </c>
      <c r="B16" s="16" t="s">
        <v>19</v>
      </c>
      <c r="C16" s="17" t="s">
        <v>9</v>
      </c>
      <c r="D16" s="18">
        <v>1</v>
      </c>
      <c r="E16" s="52"/>
    </row>
    <row r="17" spans="1:5" x14ac:dyDescent="0.25">
      <c r="A17" s="7">
        <f t="shared" si="1"/>
        <v>9</v>
      </c>
      <c r="B17" s="16" t="s">
        <v>20</v>
      </c>
      <c r="C17" s="17" t="s">
        <v>9</v>
      </c>
      <c r="D17" s="18">
        <v>1</v>
      </c>
      <c r="E17" s="52"/>
    </row>
    <row r="18" spans="1:5" x14ac:dyDescent="0.25">
      <c r="A18" s="7">
        <f t="shared" si="1"/>
        <v>10</v>
      </c>
      <c r="B18" s="16" t="s">
        <v>21</v>
      </c>
      <c r="C18" s="17" t="s">
        <v>11</v>
      </c>
      <c r="D18" s="18">
        <v>750</v>
      </c>
      <c r="E18" s="52"/>
    </row>
    <row r="19" spans="1:5" x14ac:dyDescent="0.25">
      <c r="A19" s="7">
        <f t="shared" si="1"/>
        <v>11</v>
      </c>
      <c r="B19" s="16" t="s">
        <v>22</v>
      </c>
      <c r="C19" s="17" t="s">
        <v>11</v>
      </c>
      <c r="D19" s="18">
        <v>255</v>
      </c>
      <c r="E19" s="52"/>
    </row>
    <row r="20" spans="1:5" x14ac:dyDescent="0.25">
      <c r="A20" s="7">
        <f t="shared" si="1"/>
        <v>12</v>
      </c>
      <c r="B20" s="16" t="s">
        <v>23</v>
      </c>
      <c r="C20" s="17" t="s">
        <v>11</v>
      </c>
      <c r="D20" s="18">
        <v>2280</v>
      </c>
      <c r="E20" s="52"/>
    </row>
    <row r="21" spans="1:5" x14ac:dyDescent="0.25">
      <c r="A21" s="7">
        <f t="shared" si="1"/>
        <v>13</v>
      </c>
      <c r="B21" s="16" t="s">
        <v>24</v>
      </c>
      <c r="C21" s="17" t="s">
        <v>11</v>
      </c>
      <c r="D21" s="18">
        <v>1170</v>
      </c>
      <c r="E21" s="52"/>
    </row>
    <row r="22" spans="1:5" x14ac:dyDescent="0.25">
      <c r="A22" s="7">
        <f t="shared" si="1"/>
        <v>14</v>
      </c>
      <c r="B22" s="16" t="s">
        <v>25</v>
      </c>
      <c r="C22" s="17" t="s">
        <v>9</v>
      </c>
      <c r="D22" s="18">
        <v>2</v>
      </c>
      <c r="E22" s="52"/>
    </row>
    <row r="23" spans="1:5" x14ac:dyDescent="0.25">
      <c r="A23" s="7">
        <f t="shared" si="1"/>
        <v>15</v>
      </c>
      <c r="B23" s="16" t="s">
        <v>26</v>
      </c>
      <c r="C23" s="17" t="s">
        <v>11</v>
      </c>
      <c r="D23" s="18">
        <v>240</v>
      </c>
      <c r="E23" s="52"/>
    </row>
    <row r="24" spans="1:5" ht="24" x14ac:dyDescent="0.25">
      <c r="A24" s="7">
        <f t="shared" si="1"/>
        <v>16</v>
      </c>
      <c r="B24" s="16" t="s">
        <v>27</v>
      </c>
      <c r="C24" s="17" t="s">
        <v>9</v>
      </c>
      <c r="D24" s="18">
        <v>1</v>
      </c>
      <c r="E24" s="52"/>
    </row>
    <row r="25" spans="1:5" x14ac:dyDescent="0.25">
      <c r="A25" s="7">
        <f t="shared" si="1"/>
        <v>17</v>
      </c>
      <c r="B25" s="16" t="s">
        <v>28</v>
      </c>
      <c r="C25" s="17" t="s">
        <v>9</v>
      </c>
      <c r="D25" s="18">
        <v>1</v>
      </c>
      <c r="E25" s="52"/>
    </row>
    <row r="26" spans="1:5" x14ac:dyDescent="0.25">
      <c r="A26" s="28" t="s">
        <v>29</v>
      </c>
      <c r="B26" s="29" t="s">
        <v>30</v>
      </c>
      <c r="C26" s="28"/>
      <c r="D26" s="30"/>
      <c r="E26" s="51">
        <f>SUM(E27:E39)</f>
        <v>0</v>
      </c>
    </row>
    <row r="27" spans="1:5" x14ac:dyDescent="0.25">
      <c r="A27" s="7">
        <f>A25+1</f>
        <v>18</v>
      </c>
      <c r="B27" s="16" t="s">
        <v>31</v>
      </c>
      <c r="C27" s="17" t="s">
        <v>9</v>
      </c>
      <c r="D27" s="18">
        <v>1</v>
      </c>
      <c r="E27" s="52"/>
    </row>
    <row r="28" spans="1:5" x14ac:dyDescent="0.25">
      <c r="A28" s="7">
        <f t="shared" ref="A28:A39" si="2">A27+1</f>
        <v>19</v>
      </c>
      <c r="B28" s="16" t="s">
        <v>32</v>
      </c>
      <c r="C28" s="17" t="s">
        <v>9</v>
      </c>
      <c r="D28" s="18">
        <v>1</v>
      </c>
      <c r="E28" s="52"/>
    </row>
    <row r="29" spans="1:5" x14ac:dyDescent="0.25">
      <c r="A29" s="7">
        <f t="shared" si="2"/>
        <v>20</v>
      </c>
      <c r="B29" s="16" t="s">
        <v>33</v>
      </c>
      <c r="C29" s="17" t="s">
        <v>9</v>
      </c>
      <c r="D29" s="18">
        <v>1</v>
      </c>
      <c r="E29" s="52"/>
    </row>
    <row r="30" spans="1:5" x14ac:dyDescent="0.25">
      <c r="A30" s="7">
        <f t="shared" si="2"/>
        <v>21</v>
      </c>
      <c r="B30" s="16" t="s">
        <v>34</v>
      </c>
      <c r="C30" s="17" t="s">
        <v>9</v>
      </c>
      <c r="D30" s="18">
        <v>1</v>
      </c>
      <c r="E30" s="52"/>
    </row>
    <row r="31" spans="1:5" x14ac:dyDescent="0.25">
      <c r="A31" s="7">
        <f t="shared" si="2"/>
        <v>22</v>
      </c>
      <c r="B31" s="16" t="s">
        <v>35</v>
      </c>
      <c r="C31" s="17" t="s">
        <v>9</v>
      </c>
      <c r="D31" s="18">
        <v>1</v>
      </c>
      <c r="E31" s="52"/>
    </row>
    <row r="32" spans="1:5" x14ac:dyDescent="0.25">
      <c r="A32" s="7">
        <f t="shared" si="2"/>
        <v>23</v>
      </c>
      <c r="B32" s="16" t="s">
        <v>36</v>
      </c>
      <c r="C32" s="17" t="s">
        <v>9</v>
      </c>
      <c r="D32" s="18">
        <v>1</v>
      </c>
      <c r="E32" s="52"/>
    </row>
    <row r="33" spans="1:5" x14ac:dyDescent="0.25">
      <c r="A33" s="7">
        <f t="shared" si="2"/>
        <v>24</v>
      </c>
      <c r="B33" s="16" t="s">
        <v>37</v>
      </c>
      <c r="C33" s="17" t="s">
        <v>9</v>
      </c>
      <c r="D33" s="18">
        <v>1</v>
      </c>
      <c r="E33" s="52"/>
    </row>
    <row r="34" spans="1:5" ht="24" x14ac:dyDescent="0.25">
      <c r="A34" s="7">
        <f t="shared" si="2"/>
        <v>25</v>
      </c>
      <c r="B34" s="16" t="s">
        <v>38</v>
      </c>
      <c r="C34" s="17" t="s">
        <v>9</v>
      </c>
      <c r="D34" s="18">
        <v>375</v>
      </c>
      <c r="E34" s="52"/>
    </row>
    <row r="35" spans="1:5" ht="24" x14ac:dyDescent="0.25">
      <c r="A35" s="7">
        <f t="shared" si="2"/>
        <v>26</v>
      </c>
      <c r="B35" s="16" t="s">
        <v>39</v>
      </c>
      <c r="C35" s="17" t="s">
        <v>9</v>
      </c>
      <c r="D35" s="18">
        <v>40</v>
      </c>
      <c r="E35" s="52"/>
    </row>
    <row r="36" spans="1:5" x14ac:dyDescent="0.25">
      <c r="A36" s="7">
        <f t="shared" si="2"/>
        <v>27</v>
      </c>
      <c r="B36" s="16" t="s">
        <v>40</v>
      </c>
      <c r="C36" s="17" t="s">
        <v>9</v>
      </c>
      <c r="D36" s="18">
        <v>1</v>
      </c>
      <c r="E36" s="52"/>
    </row>
    <row r="37" spans="1:5" x14ac:dyDescent="0.25">
      <c r="A37" s="7">
        <f t="shared" si="2"/>
        <v>28</v>
      </c>
      <c r="B37" s="16" t="s">
        <v>41</v>
      </c>
      <c r="C37" s="17" t="s">
        <v>9</v>
      </c>
      <c r="D37" s="18">
        <v>1</v>
      </c>
      <c r="E37" s="52"/>
    </row>
    <row r="38" spans="1:5" ht="24" x14ac:dyDescent="0.25">
      <c r="A38" s="7">
        <f t="shared" si="2"/>
        <v>29</v>
      </c>
      <c r="B38" s="16" t="s">
        <v>42</v>
      </c>
      <c r="C38" s="17" t="s">
        <v>9</v>
      </c>
      <c r="D38" s="18">
        <v>1</v>
      </c>
      <c r="E38" s="52"/>
    </row>
    <row r="39" spans="1:5" ht="24" x14ac:dyDescent="0.25">
      <c r="A39" s="7">
        <f t="shared" si="2"/>
        <v>30</v>
      </c>
      <c r="B39" s="16" t="s">
        <v>43</v>
      </c>
      <c r="C39" s="17" t="s">
        <v>9</v>
      </c>
      <c r="D39" s="18">
        <v>1</v>
      </c>
      <c r="E39" s="52"/>
    </row>
    <row r="40" spans="1:5" x14ac:dyDescent="0.25">
      <c r="A40" s="11"/>
      <c r="B40" s="19"/>
      <c r="C40" s="20"/>
      <c r="D40" s="21"/>
      <c r="E40" s="53"/>
    </row>
    <row r="41" spans="1:5" x14ac:dyDescent="0.25">
      <c r="A41" s="12">
        <v>2</v>
      </c>
      <c r="B41" s="22" t="s">
        <v>44</v>
      </c>
      <c r="C41" s="14"/>
      <c r="D41" s="15"/>
      <c r="E41" s="50">
        <f>+E42+E49+E57+E69</f>
        <v>0</v>
      </c>
    </row>
    <row r="42" spans="1:5" x14ac:dyDescent="0.25">
      <c r="A42" s="31" t="s">
        <v>45</v>
      </c>
      <c r="B42" s="29" t="s">
        <v>46</v>
      </c>
      <c r="C42" s="28"/>
      <c r="D42" s="30"/>
      <c r="E42" s="51">
        <f>SUM(E43:E48)</f>
        <v>0</v>
      </c>
    </row>
    <row r="43" spans="1:5" x14ac:dyDescent="0.25">
      <c r="A43" s="7">
        <f>+A39+1</f>
        <v>31</v>
      </c>
      <c r="B43" s="16" t="s">
        <v>47</v>
      </c>
      <c r="C43" s="17" t="s">
        <v>11</v>
      </c>
      <c r="D43" s="18">
        <v>46</v>
      </c>
      <c r="E43" s="52"/>
    </row>
    <row r="44" spans="1:5" x14ac:dyDescent="0.25">
      <c r="A44" s="7">
        <f t="shared" ref="A44:A48" si="3">A43+1</f>
        <v>32</v>
      </c>
      <c r="B44" s="16" t="s">
        <v>48</v>
      </c>
      <c r="C44" s="17" t="s">
        <v>11</v>
      </c>
      <c r="D44" s="18">
        <v>80</v>
      </c>
      <c r="E44" s="52"/>
    </row>
    <row r="45" spans="1:5" x14ac:dyDescent="0.25">
      <c r="A45" s="7">
        <f t="shared" si="3"/>
        <v>33</v>
      </c>
      <c r="B45" s="16" t="s">
        <v>49</v>
      </c>
      <c r="C45" s="17" t="s">
        <v>11</v>
      </c>
      <c r="D45" s="18">
        <v>440</v>
      </c>
      <c r="E45" s="52"/>
    </row>
    <row r="46" spans="1:5" x14ac:dyDescent="0.25">
      <c r="A46" s="7">
        <f t="shared" si="3"/>
        <v>34</v>
      </c>
      <c r="B46" s="16" t="s">
        <v>50</v>
      </c>
      <c r="C46" s="17" t="s">
        <v>11</v>
      </c>
      <c r="D46" s="18">
        <v>550</v>
      </c>
      <c r="E46" s="52"/>
    </row>
    <row r="47" spans="1:5" x14ac:dyDescent="0.25">
      <c r="A47" s="7">
        <f t="shared" si="3"/>
        <v>35</v>
      </c>
      <c r="B47" s="16" t="s">
        <v>51</v>
      </c>
      <c r="C47" s="17" t="s">
        <v>11</v>
      </c>
      <c r="D47" s="18">
        <v>550</v>
      </c>
      <c r="E47" s="52"/>
    </row>
    <row r="48" spans="1:5" x14ac:dyDescent="0.25">
      <c r="A48" s="7">
        <f t="shared" si="3"/>
        <v>36</v>
      </c>
      <c r="B48" s="16" t="s">
        <v>52</v>
      </c>
      <c r="C48" s="17" t="s">
        <v>11</v>
      </c>
      <c r="D48" s="18">
        <v>1160</v>
      </c>
      <c r="E48" s="52"/>
    </row>
    <row r="49" spans="1:5" x14ac:dyDescent="0.25">
      <c r="A49" s="28" t="s">
        <v>53</v>
      </c>
      <c r="B49" s="29" t="s">
        <v>54</v>
      </c>
      <c r="C49" s="28"/>
      <c r="D49" s="30"/>
      <c r="E49" s="51">
        <f>SUM(E50:E56)</f>
        <v>0</v>
      </c>
    </row>
    <row r="50" spans="1:5" ht="36" x14ac:dyDescent="0.25">
      <c r="A50" s="7">
        <f>A48+1</f>
        <v>37</v>
      </c>
      <c r="B50" s="16" t="s">
        <v>55</v>
      </c>
      <c r="C50" s="17" t="s">
        <v>11</v>
      </c>
      <c r="D50" s="18">
        <v>285</v>
      </c>
      <c r="E50" s="52"/>
    </row>
    <row r="51" spans="1:5" x14ac:dyDescent="0.25">
      <c r="A51" s="7">
        <f t="shared" ref="A51:A56" si="4">A50+1</f>
        <v>38</v>
      </c>
      <c r="B51" s="16" t="s">
        <v>56</v>
      </c>
      <c r="C51" s="17" t="s">
        <v>11</v>
      </c>
      <c r="D51" s="18">
        <v>458.95</v>
      </c>
      <c r="E51" s="52"/>
    </row>
    <row r="52" spans="1:5" x14ac:dyDescent="0.25">
      <c r="A52" s="7">
        <f t="shared" si="4"/>
        <v>39</v>
      </c>
      <c r="B52" s="16" t="s">
        <v>57</v>
      </c>
      <c r="C52" s="17" t="s">
        <v>11</v>
      </c>
      <c r="D52" s="18">
        <v>166.5</v>
      </c>
      <c r="E52" s="52"/>
    </row>
    <row r="53" spans="1:5" ht="24" x14ac:dyDescent="0.25">
      <c r="A53" s="7">
        <f t="shared" si="4"/>
        <v>40</v>
      </c>
      <c r="B53" s="16" t="s">
        <v>58</v>
      </c>
      <c r="C53" s="17" t="s">
        <v>11</v>
      </c>
      <c r="D53" s="18">
        <v>405</v>
      </c>
      <c r="E53" s="52"/>
    </row>
    <row r="54" spans="1:5" ht="24" x14ac:dyDescent="0.25">
      <c r="A54" s="7">
        <f t="shared" si="4"/>
        <v>41</v>
      </c>
      <c r="B54" s="16" t="s">
        <v>59</v>
      </c>
      <c r="C54" s="17" t="s">
        <v>11</v>
      </c>
      <c r="D54" s="18">
        <v>39</v>
      </c>
      <c r="E54" s="52"/>
    </row>
    <row r="55" spans="1:5" x14ac:dyDescent="0.25">
      <c r="A55" s="7">
        <f t="shared" si="4"/>
        <v>42</v>
      </c>
      <c r="B55" s="16" t="s">
        <v>60</v>
      </c>
      <c r="C55" s="17" t="s">
        <v>11</v>
      </c>
      <c r="D55" s="18">
        <v>70</v>
      </c>
      <c r="E55" s="52"/>
    </row>
    <row r="56" spans="1:5" ht="24" x14ac:dyDescent="0.25">
      <c r="A56" s="7">
        <f t="shared" si="4"/>
        <v>43</v>
      </c>
      <c r="B56" s="16" t="s">
        <v>61</v>
      </c>
      <c r="C56" s="17" t="s">
        <v>11</v>
      </c>
      <c r="D56" s="18">
        <v>125</v>
      </c>
      <c r="E56" s="52"/>
    </row>
    <row r="57" spans="1:5" x14ac:dyDescent="0.25">
      <c r="A57" s="28" t="s">
        <v>62</v>
      </c>
      <c r="B57" s="29" t="s">
        <v>63</v>
      </c>
      <c r="C57" s="28"/>
      <c r="D57" s="30"/>
      <c r="E57" s="51">
        <f>SUM(E58:E68)</f>
        <v>0</v>
      </c>
    </row>
    <row r="58" spans="1:5" x14ac:dyDescent="0.25">
      <c r="A58" s="7">
        <f>A56+1</f>
        <v>44</v>
      </c>
      <c r="B58" s="16" t="s">
        <v>64</v>
      </c>
      <c r="C58" s="17" t="s">
        <v>9</v>
      </c>
      <c r="D58" s="18">
        <v>1</v>
      </c>
      <c r="E58" s="52"/>
    </row>
    <row r="59" spans="1:5" x14ac:dyDescent="0.25">
      <c r="A59" s="7">
        <f t="shared" ref="A59:A68" si="5">A58+1</f>
        <v>45</v>
      </c>
      <c r="B59" s="16" t="s">
        <v>65</v>
      </c>
      <c r="C59" s="17" t="s">
        <v>11</v>
      </c>
      <c r="D59" s="18">
        <v>14.5</v>
      </c>
      <c r="E59" s="52"/>
    </row>
    <row r="60" spans="1:5" x14ac:dyDescent="0.25">
      <c r="A60" s="7">
        <f t="shared" si="5"/>
        <v>46</v>
      </c>
      <c r="B60" s="16" t="s">
        <v>66</v>
      </c>
      <c r="C60" s="17" t="s">
        <v>11</v>
      </c>
      <c r="D60" s="18">
        <v>99.3</v>
      </c>
      <c r="E60" s="52"/>
    </row>
    <row r="61" spans="1:5" x14ac:dyDescent="0.25">
      <c r="A61" s="7">
        <f t="shared" si="5"/>
        <v>47</v>
      </c>
      <c r="B61" s="16" t="s">
        <v>67</v>
      </c>
      <c r="C61" s="17" t="s">
        <v>11</v>
      </c>
      <c r="D61" s="18">
        <v>82.2</v>
      </c>
      <c r="E61" s="52"/>
    </row>
    <row r="62" spans="1:5" x14ac:dyDescent="0.25">
      <c r="A62" s="7">
        <f t="shared" si="5"/>
        <v>48</v>
      </c>
      <c r="B62" s="16" t="s">
        <v>68</v>
      </c>
      <c r="C62" s="17" t="s">
        <v>11</v>
      </c>
      <c r="D62" s="18">
        <v>33</v>
      </c>
      <c r="E62" s="52"/>
    </row>
    <row r="63" spans="1:5" ht="24" x14ac:dyDescent="0.25">
      <c r="A63" s="7">
        <f t="shared" si="5"/>
        <v>49</v>
      </c>
      <c r="B63" s="16" t="s">
        <v>69</v>
      </c>
      <c r="C63" s="17" t="s">
        <v>11</v>
      </c>
      <c r="D63" s="18">
        <v>66.900000000000006</v>
      </c>
      <c r="E63" s="52"/>
    </row>
    <row r="64" spans="1:5" x14ac:dyDescent="0.25">
      <c r="A64" s="7">
        <f t="shared" si="5"/>
        <v>50</v>
      </c>
      <c r="B64" s="16" t="s">
        <v>70</v>
      </c>
      <c r="C64" s="17" t="s">
        <v>71</v>
      </c>
      <c r="D64" s="18">
        <v>20.5</v>
      </c>
      <c r="E64" s="52"/>
    </row>
    <row r="65" spans="1:5" x14ac:dyDescent="0.25">
      <c r="A65" s="7">
        <f t="shared" si="5"/>
        <v>51</v>
      </c>
      <c r="B65" s="16" t="s">
        <v>72</v>
      </c>
      <c r="C65" s="17" t="s">
        <v>11</v>
      </c>
      <c r="D65" s="18">
        <v>45</v>
      </c>
      <c r="E65" s="52"/>
    </row>
    <row r="66" spans="1:5" x14ac:dyDescent="0.25">
      <c r="A66" s="7">
        <f t="shared" si="5"/>
        <v>52</v>
      </c>
      <c r="B66" s="16" t="s">
        <v>73</v>
      </c>
      <c r="C66" s="17" t="s">
        <v>11</v>
      </c>
      <c r="D66" s="18">
        <v>100</v>
      </c>
      <c r="E66" s="52"/>
    </row>
    <row r="67" spans="1:5" x14ac:dyDescent="0.25">
      <c r="A67" s="7">
        <f t="shared" si="5"/>
        <v>53</v>
      </c>
      <c r="B67" s="44" t="s">
        <v>74</v>
      </c>
      <c r="C67" s="39" t="s">
        <v>9</v>
      </c>
      <c r="D67" s="45">
        <v>1</v>
      </c>
      <c r="E67" s="52"/>
    </row>
    <row r="68" spans="1:5" x14ac:dyDescent="0.25">
      <c r="A68" s="7">
        <f t="shared" si="5"/>
        <v>54</v>
      </c>
      <c r="B68" s="16" t="s">
        <v>75</v>
      </c>
      <c r="C68" s="17" t="s">
        <v>9</v>
      </c>
      <c r="D68" s="18">
        <v>1</v>
      </c>
      <c r="E68" s="54"/>
    </row>
    <row r="69" spans="1:5" x14ac:dyDescent="0.25">
      <c r="A69" s="28" t="s">
        <v>76</v>
      </c>
      <c r="B69" s="29" t="s">
        <v>77</v>
      </c>
      <c r="C69" s="28"/>
      <c r="D69" s="30"/>
      <c r="E69" s="55">
        <f>SUM(E70:E78)</f>
        <v>0</v>
      </c>
    </row>
    <row r="70" spans="1:5" ht="24" x14ac:dyDescent="0.25">
      <c r="A70" s="7">
        <f>A68+1</f>
        <v>55</v>
      </c>
      <c r="B70" s="16" t="s">
        <v>78</v>
      </c>
      <c r="C70" s="17" t="s">
        <v>9</v>
      </c>
      <c r="D70" s="18">
        <v>1</v>
      </c>
      <c r="E70" s="52"/>
    </row>
    <row r="71" spans="1:5" ht="24" x14ac:dyDescent="0.25">
      <c r="A71" s="7">
        <f t="shared" ref="A71:A78" si="6">A70+1</f>
        <v>56</v>
      </c>
      <c r="B71" s="16" t="s">
        <v>79</v>
      </c>
      <c r="C71" s="17" t="s">
        <v>9</v>
      </c>
      <c r="D71" s="18">
        <v>2</v>
      </c>
      <c r="E71" s="52"/>
    </row>
    <row r="72" spans="1:5" ht="24" x14ac:dyDescent="0.25">
      <c r="A72" s="7">
        <f t="shared" si="6"/>
        <v>57</v>
      </c>
      <c r="B72" s="16" t="s">
        <v>80</v>
      </c>
      <c r="C72" s="17" t="s">
        <v>9</v>
      </c>
      <c r="D72" s="18">
        <v>1</v>
      </c>
      <c r="E72" s="52"/>
    </row>
    <row r="73" spans="1:5" ht="24" x14ac:dyDescent="0.25">
      <c r="A73" s="7">
        <f t="shared" si="6"/>
        <v>58</v>
      </c>
      <c r="B73" s="16" t="s">
        <v>81</v>
      </c>
      <c r="C73" s="17" t="s">
        <v>11</v>
      </c>
      <c r="D73" s="18">
        <v>370</v>
      </c>
      <c r="E73" s="52"/>
    </row>
    <row r="74" spans="1:5" x14ac:dyDescent="0.25">
      <c r="A74" s="7">
        <f t="shared" si="6"/>
        <v>59</v>
      </c>
      <c r="B74" s="16" t="s">
        <v>82</v>
      </c>
      <c r="C74" s="17" t="s">
        <v>71</v>
      </c>
      <c r="D74" s="18">
        <v>80</v>
      </c>
      <c r="E74" s="52"/>
    </row>
    <row r="75" spans="1:5" ht="24" x14ac:dyDescent="0.25">
      <c r="A75" s="7">
        <f t="shared" si="6"/>
        <v>60</v>
      </c>
      <c r="B75" s="16" t="s">
        <v>83</v>
      </c>
      <c r="C75" s="17" t="s">
        <v>11</v>
      </c>
      <c r="D75" s="18">
        <v>130</v>
      </c>
      <c r="E75" s="52"/>
    </row>
    <row r="76" spans="1:5" x14ac:dyDescent="0.25">
      <c r="A76" s="7">
        <f t="shared" si="6"/>
        <v>61</v>
      </c>
      <c r="B76" s="16" t="s">
        <v>84</v>
      </c>
      <c r="C76" s="17" t="s">
        <v>9</v>
      </c>
      <c r="D76" s="18">
        <v>1</v>
      </c>
      <c r="E76" s="52"/>
    </row>
    <row r="77" spans="1:5" x14ac:dyDescent="0.25">
      <c r="A77" s="7">
        <f t="shared" si="6"/>
        <v>62</v>
      </c>
      <c r="B77" s="16" t="s">
        <v>85</v>
      </c>
      <c r="C77" s="17" t="s">
        <v>9</v>
      </c>
      <c r="D77" s="18">
        <v>3</v>
      </c>
      <c r="E77" s="52"/>
    </row>
    <row r="78" spans="1:5" x14ac:dyDescent="0.25">
      <c r="A78" s="7">
        <f t="shared" si="6"/>
        <v>63</v>
      </c>
      <c r="B78" s="16" t="s">
        <v>86</v>
      </c>
      <c r="C78" s="17" t="s">
        <v>9</v>
      </c>
      <c r="D78" s="18">
        <v>1</v>
      </c>
      <c r="E78" s="47"/>
    </row>
    <row r="79" spans="1:5" x14ac:dyDescent="0.25">
      <c r="A79" s="11"/>
      <c r="B79" s="19"/>
      <c r="C79" s="20"/>
      <c r="D79" s="21"/>
    </row>
    <row r="80" spans="1:5" x14ac:dyDescent="0.25">
      <c r="A80" s="12">
        <v>3</v>
      </c>
      <c r="B80" s="22" t="s">
        <v>87</v>
      </c>
      <c r="C80" s="14"/>
      <c r="D80" s="15"/>
      <c r="E80" s="50">
        <f>E81+E89</f>
        <v>0</v>
      </c>
    </row>
    <row r="81" spans="1:5" x14ac:dyDescent="0.25">
      <c r="A81" s="31" t="s">
        <v>88</v>
      </c>
      <c r="B81" s="29" t="s">
        <v>89</v>
      </c>
      <c r="C81" s="28"/>
      <c r="D81" s="30"/>
      <c r="E81" s="51">
        <f>SUM(E82:E88)</f>
        <v>0</v>
      </c>
    </row>
    <row r="82" spans="1:5" ht="24" x14ac:dyDescent="0.25">
      <c r="A82" s="7">
        <f>+A78+1</f>
        <v>64</v>
      </c>
      <c r="B82" s="16" t="s">
        <v>90</v>
      </c>
      <c r="C82" s="17" t="s">
        <v>11</v>
      </c>
      <c r="D82" s="18">
        <v>517.70000000000005</v>
      </c>
      <c r="E82" s="52"/>
    </row>
    <row r="83" spans="1:5" ht="36" x14ac:dyDescent="0.25">
      <c r="A83" s="7">
        <f t="shared" ref="A83:A88" si="7">A82+1</f>
        <v>65</v>
      </c>
      <c r="B83" s="16" t="s">
        <v>91</v>
      </c>
      <c r="C83" s="17" t="s">
        <v>11</v>
      </c>
      <c r="D83" s="18">
        <v>102.4</v>
      </c>
      <c r="E83" s="52"/>
    </row>
    <row r="84" spans="1:5" ht="24" x14ac:dyDescent="0.25">
      <c r="A84" s="7">
        <f t="shared" si="7"/>
        <v>66</v>
      </c>
      <c r="B84" s="16" t="s">
        <v>92</v>
      </c>
      <c r="C84" s="17" t="s">
        <v>11</v>
      </c>
      <c r="D84" s="18">
        <v>222</v>
      </c>
      <c r="E84" s="52"/>
    </row>
    <row r="85" spans="1:5" ht="24" x14ac:dyDescent="0.25">
      <c r="A85" s="7">
        <f t="shared" si="7"/>
        <v>67</v>
      </c>
      <c r="B85" s="16" t="s">
        <v>93</v>
      </c>
      <c r="C85" s="17" t="s">
        <v>11</v>
      </c>
      <c r="D85" s="18">
        <v>129.80000000000001</v>
      </c>
      <c r="E85" s="52"/>
    </row>
    <row r="86" spans="1:5" ht="36" x14ac:dyDescent="0.25">
      <c r="A86" s="7">
        <f t="shared" si="7"/>
        <v>68</v>
      </c>
      <c r="B86" s="16" t="s">
        <v>94</v>
      </c>
      <c r="C86" s="17" t="s">
        <v>11</v>
      </c>
      <c r="D86" s="18">
        <v>13.2</v>
      </c>
      <c r="E86" s="52"/>
    </row>
    <row r="87" spans="1:5" ht="24" x14ac:dyDescent="0.25">
      <c r="A87" s="7">
        <f t="shared" si="7"/>
        <v>69</v>
      </c>
      <c r="B87" s="16" t="s">
        <v>95</v>
      </c>
      <c r="C87" s="17" t="s">
        <v>11</v>
      </c>
      <c r="D87" s="18">
        <v>115.7</v>
      </c>
      <c r="E87" s="52"/>
    </row>
    <row r="88" spans="1:5" ht="24" x14ac:dyDescent="0.25">
      <c r="A88" s="7">
        <f t="shared" si="7"/>
        <v>70</v>
      </c>
      <c r="B88" s="16" t="s">
        <v>96</v>
      </c>
      <c r="C88" s="17" t="s">
        <v>11</v>
      </c>
      <c r="D88" s="18">
        <v>223.2</v>
      </c>
      <c r="E88" s="52"/>
    </row>
    <row r="89" spans="1:5" x14ac:dyDescent="0.25">
      <c r="A89" s="28" t="s">
        <v>97</v>
      </c>
      <c r="B89" s="29" t="s">
        <v>98</v>
      </c>
      <c r="C89" s="28"/>
      <c r="D89" s="30"/>
      <c r="E89" s="51">
        <f>SUM(E90:E96)</f>
        <v>0</v>
      </c>
    </row>
    <row r="90" spans="1:5" x14ac:dyDescent="0.25">
      <c r="A90" s="7">
        <f>A88+1</f>
        <v>71</v>
      </c>
      <c r="B90" s="16" t="s">
        <v>99</v>
      </c>
      <c r="C90" s="39" t="s">
        <v>208</v>
      </c>
      <c r="D90" s="18">
        <v>14</v>
      </c>
      <c r="E90" s="52"/>
    </row>
    <row r="91" spans="1:5" x14ac:dyDescent="0.25">
      <c r="A91" s="7">
        <f t="shared" ref="A91:A96" si="8">A90+1</f>
        <v>72</v>
      </c>
      <c r="B91" s="16" t="s">
        <v>100</v>
      </c>
      <c r="C91" s="39" t="s">
        <v>208</v>
      </c>
      <c r="D91" s="18">
        <v>30</v>
      </c>
      <c r="E91" s="52"/>
    </row>
    <row r="92" spans="1:5" x14ac:dyDescent="0.25">
      <c r="A92" s="7">
        <f t="shared" si="8"/>
        <v>73</v>
      </c>
      <c r="B92" s="16" t="s">
        <v>101</v>
      </c>
      <c r="C92" s="17" t="s">
        <v>9</v>
      </c>
      <c r="D92" s="18">
        <v>1</v>
      </c>
      <c r="E92" s="52"/>
    </row>
    <row r="93" spans="1:5" x14ac:dyDescent="0.25">
      <c r="A93" s="7">
        <f t="shared" si="8"/>
        <v>74</v>
      </c>
      <c r="B93" s="16" t="s">
        <v>102</v>
      </c>
      <c r="C93" s="17" t="s">
        <v>9</v>
      </c>
      <c r="D93" s="18">
        <v>1</v>
      </c>
      <c r="E93" s="52"/>
    </row>
    <row r="94" spans="1:5" x14ac:dyDescent="0.25">
      <c r="A94" s="7">
        <f t="shared" si="8"/>
        <v>75</v>
      </c>
      <c r="B94" s="16" t="s">
        <v>103</v>
      </c>
      <c r="C94" s="17" t="s">
        <v>11</v>
      </c>
      <c r="D94" s="18">
        <v>7</v>
      </c>
      <c r="E94" s="52"/>
    </row>
    <row r="95" spans="1:5" x14ac:dyDescent="0.25">
      <c r="A95" s="7">
        <f t="shared" si="8"/>
        <v>76</v>
      </c>
      <c r="B95" s="16" t="s">
        <v>104</v>
      </c>
      <c r="C95" s="17" t="s">
        <v>9</v>
      </c>
      <c r="D95" s="18">
        <v>1</v>
      </c>
      <c r="E95" s="52"/>
    </row>
    <row r="96" spans="1:5" x14ac:dyDescent="0.25">
      <c r="A96" s="7">
        <f t="shared" si="8"/>
        <v>77</v>
      </c>
      <c r="B96" s="16" t="s">
        <v>105</v>
      </c>
      <c r="C96" s="17" t="s">
        <v>9</v>
      </c>
      <c r="D96" s="18">
        <v>1</v>
      </c>
      <c r="E96" s="52"/>
    </row>
    <row r="97" spans="1:5" x14ac:dyDescent="0.25">
      <c r="A97" s="8"/>
      <c r="B97" s="23"/>
      <c r="C97" s="24"/>
      <c r="D97" s="25"/>
    </row>
    <row r="98" spans="1:5" x14ac:dyDescent="0.25">
      <c r="A98" s="6">
        <v>4</v>
      </c>
      <c r="B98" s="13" t="s">
        <v>106</v>
      </c>
      <c r="C98" s="14"/>
      <c r="D98" s="15"/>
      <c r="E98" s="50">
        <f>SUM(E99)</f>
        <v>0</v>
      </c>
    </row>
    <row r="99" spans="1:5" ht="36" x14ac:dyDescent="0.25">
      <c r="A99" s="7">
        <f>A96+1</f>
        <v>78</v>
      </c>
      <c r="B99" s="16" t="s">
        <v>107</v>
      </c>
      <c r="C99" s="17" t="s">
        <v>11</v>
      </c>
      <c r="D99" s="18">
        <v>224.5</v>
      </c>
      <c r="E99" s="52"/>
    </row>
    <row r="100" spans="1:5" x14ac:dyDescent="0.25">
      <c r="A100" s="8"/>
      <c r="B100" s="23"/>
      <c r="C100" s="24"/>
      <c r="D100" s="25"/>
    </row>
    <row r="101" spans="1:5" x14ac:dyDescent="0.25">
      <c r="A101" s="6">
        <v>5</v>
      </c>
      <c r="B101" s="13" t="s">
        <v>108</v>
      </c>
      <c r="C101" s="14"/>
      <c r="D101" s="15"/>
      <c r="E101" s="50">
        <f>+E102+E105+E110+E117+E124</f>
        <v>0</v>
      </c>
    </row>
    <row r="102" spans="1:5" x14ac:dyDescent="0.25">
      <c r="A102" s="28" t="s">
        <v>109</v>
      </c>
      <c r="B102" s="29" t="s">
        <v>110</v>
      </c>
      <c r="C102" s="28"/>
      <c r="D102" s="30"/>
      <c r="E102" s="51">
        <f>SUM(E103:E104)</f>
        <v>0</v>
      </c>
    </row>
    <row r="103" spans="1:5" ht="36" x14ac:dyDescent="0.25">
      <c r="A103" s="7">
        <f>A99+1</f>
        <v>79</v>
      </c>
      <c r="B103" s="16" t="s">
        <v>111</v>
      </c>
      <c r="C103" s="17" t="s">
        <v>11</v>
      </c>
      <c r="D103" s="18">
        <v>185.6</v>
      </c>
      <c r="E103" s="52"/>
    </row>
    <row r="104" spans="1:5" ht="24" x14ac:dyDescent="0.25">
      <c r="A104" s="7">
        <f>A103+1</f>
        <v>80</v>
      </c>
      <c r="B104" s="16" t="s">
        <v>112</v>
      </c>
      <c r="C104" s="17" t="s">
        <v>11</v>
      </c>
      <c r="D104" s="18">
        <v>50.5</v>
      </c>
      <c r="E104" s="52"/>
    </row>
    <row r="105" spans="1:5" x14ac:dyDescent="0.25">
      <c r="A105" s="28" t="s">
        <v>113</v>
      </c>
      <c r="B105" s="29" t="s">
        <v>114</v>
      </c>
      <c r="C105" s="28"/>
      <c r="D105" s="30"/>
      <c r="E105" s="56">
        <f>SUM(E106:E108)</f>
        <v>0</v>
      </c>
    </row>
    <row r="106" spans="1:5" x14ac:dyDescent="0.25">
      <c r="A106" s="7">
        <f>A104+1</f>
        <v>81</v>
      </c>
      <c r="B106" s="16" t="s">
        <v>115</v>
      </c>
      <c r="C106" s="39" t="s">
        <v>208</v>
      </c>
      <c r="D106" s="18">
        <v>20</v>
      </c>
      <c r="E106" s="54"/>
    </row>
    <row r="107" spans="1:5" x14ac:dyDescent="0.25">
      <c r="A107" s="7">
        <f t="shared" ref="A107:A108" si="9">A106+1</f>
        <v>82</v>
      </c>
      <c r="B107" s="16" t="s">
        <v>116</v>
      </c>
      <c r="C107" s="39" t="s">
        <v>208</v>
      </c>
      <c r="D107" s="18">
        <v>80</v>
      </c>
      <c r="E107" s="52"/>
    </row>
    <row r="108" spans="1:5" x14ac:dyDescent="0.25">
      <c r="A108" s="7">
        <f t="shared" si="9"/>
        <v>83</v>
      </c>
      <c r="B108" s="16" t="s">
        <v>117</v>
      </c>
      <c r="C108" s="17" t="s">
        <v>9</v>
      </c>
      <c r="D108" s="18">
        <v>1</v>
      </c>
      <c r="E108" s="52"/>
    </row>
    <row r="109" spans="1:5" x14ac:dyDescent="0.25">
      <c r="A109" s="28" t="s">
        <v>118</v>
      </c>
      <c r="B109" s="32" t="s">
        <v>119</v>
      </c>
      <c r="C109" s="33"/>
      <c r="D109" s="34"/>
      <c r="E109" s="57"/>
    </row>
    <row r="110" spans="1:5" x14ac:dyDescent="0.25">
      <c r="A110" s="46" t="s">
        <v>120</v>
      </c>
      <c r="B110" s="41" t="s">
        <v>121</v>
      </c>
      <c r="C110" s="40"/>
      <c r="D110" s="42"/>
      <c r="E110" s="58">
        <f>SUM(E111:E116)</f>
        <v>0</v>
      </c>
    </row>
    <row r="111" spans="1:5" x14ac:dyDescent="0.25">
      <c r="A111" s="43">
        <f>A108+1</f>
        <v>84</v>
      </c>
      <c r="B111" s="44" t="s">
        <v>122</v>
      </c>
      <c r="C111" s="39" t="s">
        <v>11</v>
      </c>
      <c r="D111" s="45">
        <v>27.1</v>
      </c>
      <c r="E111" s="59"/>
    </row>
    <row r="112" spans="1:5" x14ac:dyDescent="0.25">
      <c r="A112" s="43">
        <f>A111+1</f>
        <v>85</v>
      </c>
      <c r="B112" s="44" t="s">
        <v>123</v>
      </c>
      <c r="C112" s="39" t="s">
        <v>11</v>
      </c>
      <c r="D112" s="45">
        <v>27.1</v>
      </c>
      <c r="E112" s="60"/>
    </row>
    <row r="113" spans="1:5" x14ac:dyDescent="0.25">
      <c r="A113" s="43">
        <f t="shared" ref="A113:A116" si="10">A112+1</f>
        <v>86</v>
      </c>
      <c r="B113" s="44" t="s">
        <v>124</v>
      </c>
      <c r="C113" s="39" t="s">
        <v>11</v>
      </c>
      <c r="D113" s="45">
        <v>57.5</v>
      </c>
      <c r="E113" s="61"/>
    </row>
    <row r="114" spans="1:5" x14ac:dyDescent="0.25">
      <c r="A114" s="43">
        <f t="shared" si="10"/>
        <v>87</v>
      </c>
      <c r="B114" s="44" t="s">
        <v>125</v>
      </c>
      <c r="C114" s="39" t="s">
        <v>11</v>
      </c>
      <c r="D114" s="45">
        <v>11.5</v>
      </c>
      <c r="E114" s="61"/>
    </row>
    <row r="115" spans="1:5" x14ac:dyDescent="0.25">
      <c r="A115" s="43">
        <f t="shared" si="10"/>
        <v>88</v>
      </c>
      <c r="B115" s="44" t="s">
        <v>126</v>
      </c>
      <c r="C115" s="39" t="s">
        <v>11</v>
      </c>
      <c r="D115" s="45">
        <v>28.75</v>
      </c>
      <c r="E115" s="61"/>
    </row>
    <row r="116" spans="1:5" ht="24" x14ac:dyDescent="0.25">
      <c r="A116" s="43">
        <f t="shared" si="10"/>
        <v>89</v>
      </c>
      <c r="B116" s="44" t="s">
        <v>127</v>
      </c>
      <c r="C116" s="39" t="s">
        <v>11</v>
      </c>
      <c r="D116" s="45">
        <v>17.25</v>
      </c>
      <c r="E116" s="61"/>
    </row>
    <row r="117" spans="1:5" x14ac:dyDescent="0.25">
      <c r="A117" s="46" t="s">
        <v>128</v>
      </c>
      <c r="B117" s="41" t="s">
        <v>129</v>
      </c>
      <c r="C117" s="40"/>
      <c r="D117" s="42"/>
      <c r="E117" s="62">
        <f>SUM(E118:E123)</f>
        <v>0</v>
      </c>
    </row>
    <row r="118" spans="1:5" ht="24" x14ac:dyDescent="0.25">
      <c r="A118" s="43">
        <f>A116+1</f>
        <v>90</v>
      </c>
      <c r="B118" s="44" t="s">
        <v>130</v>
      </c>
      <c r="C118" s="39" t="s">
        <v>9</v>
      </c>
      <c r="D118" s="45">
        <v>1</v>
      </c>
      <c r="E118" s="60"/>
    </row>
    <row r="119" spans="1:5" ht="24" x14ac:dyDescent="0.25">
      <c r="A119" s="43">
        <f>A118+1</f>
        <v>91</v>
      </c>
      <c r="B119" s="44" t="s">
        <v>131</v>
      </c>
      <c r="C119" s="39" t="s">
        <v>132</v>
      </c>
      <c r="D119" s="45">
        <v>10</v>
      </c>
      <c r="E119" s="61"/>
    </row>
    <row r="120" spans="1:5" x14ac:dyDescent="0.25">
      <c r="A120" s="43">
        <f t="shared" ref="A120" si="11">A118+1</f>
        <v>91</v>
      </c>
      <c r="B120" s="44" t="s">
        <v>133</v>
      </c>
      <c r="C120" s="39" t="s">
        <v>132</v>
      </c>
      <c r="D120" s="45">
        <v>20</v>
      </c>
      <c r="E120" s="61"/>
    </row>
    <row r="121" spans="1:5" x14ac:dyDescent="0.25">
      <c r="A121" s="43">
        <f t="shared" ref="A121" si="12">A120+1</f>
        <v>92</v>
      </c>
      <c r="B121" s="44" t="s">
        <v>134</v>
      </c>
      <c r="C121" s="39" t="s">
        <v>132</v>
      </c>
      <c r="D121" s="45">
        <v>15</v>
      </c>
      <c r="E121" s="61"/>
    </row>
    <row r="122" spans="1:5" x14ac:dyDescent="0.25">
      <c r="A122" s="43">
        <f t="shared" ref="A122" si="13">A120+1</f>
        <v>92</v>
      </c>
      <c r="B122" s="44" t="s">
        <v>135</v>
      </c>
      <c r="C122" s="39" t="s">
        <v>132</v>
      </c>
      <c r="D122" s="45">
        <v>1</v>
      </c>
      <c r="E122" s="61"/>
    </row>
    <row r="123" spans="1:5" ht="24" x14ac:dyDescent="0.25">
      <c r="A123" s="43">
        <f t="shared" ref="A123" si="14">A122+1</f>
        <v>93</v>
      </c>
      <c r="B123" s="44" t="s">
        <v>136</v>
      </c>
      <c r="C123" s="39" t="s">
        <v>9</v>
      </c>
      <c r="D123" s="45">
        <v>1</v>
      </c>
      <c r="E123" s="61"/>
    </row>
    <row r="124" spans="1:5" x14ac:dyDescent="0.25">
      <c r="A124" s="46" t="s">
        <v>137</v>
      </c>
      <c r="B124" s="41" t="s">
        <v>98</v>
      </c>
      <c r="C124" s="40"/>
      <c r="D124" s="42"/>
      <c r="E124" s="63">
        <f>SUM(E125:E127)</f>
        <v>0</v>
      </c>
    </row>
    <row r="125" spans="1:5" x14ac:dyDescent="0.25">
      <c r="A125" s="43">
        <f>A123+1</f>
        <v>94</v>
      </c>
      <c r="B125" s="44" t="s">
        <v>138</v>
      </c>
      <c r="C125" s="39" t="s">
        <v>9</v>
      </c>
      <c r="D125" s="45">
        <v>1</v>
      </c>
      <c r="E125" s="61"/>
    </row>
    <row r="126" spans="1:5" x14ac:dyDescent="0.25">
      <c r="A126" s="43">
        <f>A125+1</f>
        <v>95</v>
      </c>
      <c r="B126" s="44" t="s">
        <v>139</v>
      </c>
      <c r="C126" s="39" t="s">
        <v>208</v>
      </c>
      <c r="D126" s="45">
        <v>2</v>
      </c>
      <c r="E126" s="61"/>
    </row>
    <row r="127" spans="1:5" x14ac:dyDescent="0.25">
      <c r="A127" s="43">
        <f>A126+1</f>
        <v>96</v>
      </c>
      <c r="B127" s="44" t="s">
        <v>140</v>
      </c>
      <c r="C127" s="39" t="s">
        <v>9</v>
      </c>
      <c r="D127" s="45">
        <v>1</v>
      </c>
      <c r="E127" s="64"/>
    </row>
    <row r="128" spans="1:5" x14ac:dyDescent="0.25">
      <c r="A128" s="9"/>
      <c r="B128" s="4"/>
      <c r="C128" s="9"/>
      <c r="D128" s="26"/>
      <c r="E128" s="65"/>
    </row>
    <row r="129" spans="1:5" x14ac:dyDescent="0.25">
      <c r="A129" s="6">
        <v>6</v>
      </c>
      <c r="B129" s="13" t="s">
        <v>141</v>
      </c>
      <c r="C129" s="14"/>
      <c r="D129" s="15"/>
      <c r="E129" s="66">
        <f>E130+E136+E142</f>
        <v>0</v>
      </c>
    </row>
    <row r="130" spans="1:5" x14ac:dyDescent="0.25">
      <c r="A130" s="28" t="s">
        <v>142</v>
      </c>
      <c r="B130" s="29" t="s">
        <v>143</v>
      </c>
      <c r="C130" s="28"/>
      <c r="D130" s="30"/>
      <c r="E130" s="51">
        <f>SUM(E131:E135)</f>
        <v>0</v>
      </c>
    </row>
    <row r="131" spans="1:5" ht="24" x14ac:dyDescent="0.25">
      <c r="A131" s="7">
        <f>A127+1</f>
        <v>97</v>
      </c>
      <c r="B131" s="16" t="s">
        <v>144</v>
      </c>
      <c r="C131" s="17" t="s">
        <v>11</v>
      </c>
      <c r="D131" s="18">
        <v>442.2</v>
      </c>
      <c r="E131" s="52"/>
    </row>
    <row r="132" spans="1:5" ht="24" x14ac:dyDescent="0.25">
      <c r="A132" s="7">
        <f t="shared" ref="A132:A135" si="15">A131+1</f>
        <v>98</v>
      </c>
      <c r="B132" s="16" t="s">
        <v>145</v>
      </c>
      <c r="C132" s="17" t="s">
        <v>11</v>
      </c>
      <c r="D132" s="18">
        <v>176.9</v>
      </c>
      <c r="E132" s="52"/>
    </row>
    <row r="133" spans="1:5" ht="24" x14ac:dyDescent="0.25">
      <c r="A133" s="7">
        <f t="shared" si="15"/>
        <v>99</v>
      </c>
      <c r="B133" s="16" t="s">
        <v>146</v>
      </c>
      <c r="C133" s="17" t="s">
        <v>11</v>
      </c>
      <c r="D133" s="18">
        <v>46.6</v>
      </c>
      <c r="E133" s="52"/>
    </row>
    <row r="134" spans="1:5" ht="24" x14ac:dyDescent="0.25">
      <c r="A134" s="7">
        <f t="shared" si="15"/>
        <v>100</v>
      </c>
      <c r="B134" s="16" t="s">
        <v>147</v>
      </c>
      <c r="C134" s="17" t="s">
        <v>11</v>
      </c>
      <c r="D134" s="18">
        <v>64.3</v>
      </c>
      <c r="E134" s="52"/>
    </row>
    <row r="135" spans="1:5" ht="24" x14ac:dyDescent="0.25">
      <c r="A135" s="7">
        <f t="shared" si="15"/>
        <v>101</v>
      </c>
      <c r="B135" s="16" t="s">
        <v>148</v>
      </c>
      <c r="C135" s="17" t="s">
        <v>11</v>
      </c>
      <c r="D135" s="18">
        <v>227.4</v>
      </c>
      <c r="E135" s="52"/>
    </row>
    <row r="136" spans="1:5" x14ac:dyDescent="0.25">
      <c r="A136" s="28" t="s">
        <v>149</v>
      </c>
      <c r="B136" s="29" t="s">
        <v>114</v>
      </c>
      <c r="C136" s="28"/>
      <c r="D136" s="30"/>
      <c r="E136" s="51">
        <f>SUM(E137:E141)</f>
        <v>0</v>
      </c>
    </row>
    <row r="137" spans="1:5" x14ac:dyDescent="0.25">
      <c r="A137" s="7">
        <f>A135+1</f>
        <v>102</v>
      </c>
      <c r="B137" s="16" t="s">
        <v>150</v>
      </c>
      <c r="C137" s="17" t="s">
        <v>9</v>
      </c>
      <c r="D137" s="18">
        <v>1</v>
      </c>
      <c r="E137" s="52"/>
    </row>
    <row r="138" spans="1:5" x14ac:dyDescent="0.25">
      <c r="A138" s="7">
        <f t="shared" ref="A138:A141" si="16">A137+1</f>
        <v>103</v>
      </c>
      <c r="B138" s="16" t="s">
        <v>151</v>
      </c>
      <c r="C138" s="17" t="s">
        <v>9</v>
      </c>
      <c r="D138" s="18">
        <v>1</v>
      </c>
      <c r="E138" s="52"/>
    </row>
    <row r="139" spans="1:5" x14ac:dyDescent="0.25">
      <c r="A139" s="7">
        <f t="shared" si="16"/>
        <v>104</v>
      </c>
      <c r="B139" s="16" t="s">
        <v>152</v>
      </c>
      <c r="C139" s="17" t="s">
        <v>9</v>
      </c>
      <c r="D139" s="18">
        <v>1</v>
      </c>
      <c r="E139" s="67"/>
    </row>
    <row r="140" spans="1:5" x14ac:dyDescent="0.25">
      <c r="A140" s="7">
        <f t="shared" si="16"/>
        <v>105</v>
      </c>
      <c r="B140" s="16" t="s">
        <v>153</v>
      </c>
      <c r="C140" s="17" t="s">
        <v>9</v>
      </c>
      <c r="D140" s="35">
        <v>1</v>
      </c>
      <c r="E140" s="68"/>
    </row>
    <row r="141" spans="1:5" x14ac:dyDescent="0.25">
      <c r="A141" s="7">
        <f t="shared" si="16"/>
        <v>106</v>
      </c>
      <c r="B141" s="16" t="s">
        <v>154</v>
      </c>
      <c r="C141" s="17" t="s">
        <v>208</v>
      </c>
      <c r="D141" s="35">
        <v>588</v>
      </c>
      <c r="E141" s="74"/>
    </row>
    <row r="142" spans="1:5" x14ac:dyDescent="0.25">
      <c r="A142" s="28" t="s">
        <v>155</v>
      </c>
      <c r="B142" s="29" t="s">
        <v>156</v>
      </c>
      <c r="C142" s="28"/>
      <c r="D142" s="38"/>
      <c r="E142" s="51">
        <f>SUM(E143:E157)</f>
        <v>0</v>
      </c>
    </row>
    <row r="143" spans="1:5" x14ac:dyDescent="0.25">
      <c r="A143" s="7">
        <f>A141+1</f>
        <v>107</v>
      </c>
      <c r="B143" s="16" t="s">
        <v>157</v>
      </c>
      <c r="C143" s="17" t="s">
        <v>9</v>
      </c>
      <c r="D143" s="35">
        <v>12</v>
      </c>
      <c r="E143" s="69"/>
    </row>
    <row r="144" spans="1:5" x14ac:dyDescent="0.25">
      <c r="A144" s="7">
        <f t="shared" ref="A144:A157" si="17">A143+1</f>
        <v>108</v>
      </c>
      <c r="B144" s="16" t="s">
        <v>158</v>
      </c>
      <c r="C144" s="17" t="s">
        <v>9</v>
      </c>
      <c r="D144" s="35">
        <v>12</v>
      </c>
      <c r="E144" s="69"/>
    </row>
    <row r="145" spans="1:5" x14ac:dyDescent="0.25">
      <c r="A145" s="7">
        <f t="shared" si="17"/>
        <v>109</v>
      </c>
      <c r="B145" s="16" t="s">
        <v>159</v>
      </c>
      <c r="C145" s="17" t="s">
        <v>9</v>
      </c>
      <c r="D145" s="35">
        <v>12</v>
      </c>
      <c r="E145" s="75"/>
    </row>
    <row r="146" spans="1:5" x14ac:dyDescent="0.25">
      <c r="A146" s="7">
        <f t="shared" si="17"/>
        <v>110</v>
      </c>
      <c r="B146" s="16" t="s">
        <v>160</v>
      </c>
      <c r="C146" s="17" t="s">
        <v>9</v>
      </c>
      <c r="D146" s="35">
        <v>24</v>
      </c>
      <c r="E146" s="69"/>
    </row>
    <row r="147" spans="1:5" x14ac:dyDescent="0.25">
      <c r="A147" s="7">
        <f t="shared" si="17"/>
        <v>111</v>
      </c>
      <c r="B147" s="16" t="s">
        <v>161</v>
      </c>
      <c r="C147" s="17" t="s">
        <v>9</v>
      </c>
      <c r="D147" s="35">
        <v>24</v>
      </c>
      <c r="E147" s="69"/>
    </row>
    <row r="148" spans="1:5" x14ac:dyDescent="0.25">
      <c r="A148" s="7">
        <f t="shared" si="17"/>
        <v>112</v>
      </c>
      <c r="B148" s="16" t="s">
        <v>162</v>
      </c>
      <c r="C148" s="17" t="s">
        <v>9</v>
      </c>
      <c r="D148" s="35">
        <v>12</v>
      </c>
      <c r="E148" s="69"/>
    </row>
    <row r="149" spans="1:5" x14ac:dyDescent="0.25">
      <c r="A149" s="7">
        <f t="shared" si="17"/>
        <v>113</v>
      </c>
      <c r="B149" s="16" t="s">
        <v>163</v>
      </c>
      <c r="C149" s="17" t="s">
        <v>9</v>
      </c>
      <c r="D149" s="35">
        <v>12</v>
      </c>
      <c r="E149" s="69"/>
    </row>
    <row r="150" spans="1:5" x14ac:dyDescent="0.25">
      <c r="A150" s="7">
        <f t="shared" si="17"/>
        <v>114</v>
      </c>
      <c r="B150" s="16" t="s">
        <v>164</v>
      </c>
      <c r="C150" s="17" t="s">
        <v>9</v>
      </c>
      <c r="D150" s="35">
        <v>6</v>
      </c>
      <c r="E150" s="69"/>
    </row>
    <row r="151" spans="1:5" x14ac:dyDescent="0.25">
      <c r="A151" s="7">
        <f t="shared" si="17"/>
        <v>115</v>
      </c>
      <c r="B151" s="16" t="s">
        <v>165</v>
      </c>
      <c r="C151" s="17" t="s">
        <v>9</v>
      </c>
      <c r="D151" s="35">
        <v>4</v>
      </c>
      <c r="E151" s="69"/>
    </row>
    <row r="152" spans="1:5" x14ac:dyDescent="0.25">
      <c r="A152" s="7">
        <f t="shared" si="17"/>
        <v>116</v>
      </c>
      <c r="B152" s="16" t="s">
        <v>166</v>
      </c>
      <c r="C152" s="17" t="s">
        <v>9</v>
      </c>
      <c r="D152" s="35">
        <v>2</v>
      </c>
      <c r="E152" s="69"/>
    </row>
    <row r="153" spans="1:5" x14ac:dyDescent="0.25">
      <c r="A153" s="7">
        <f t="shared" si="17"/>
        <v>117</v>
      </c>
      <c r="B153" s="16" t="s">
        <v>167</v>
      </c>
      <c r="C153" s="17" t="s">
        <v>9</v>
      </c>
      <c r="D153" s="35">
        <v>2</v>
      </c>
      <c r="E153" s="69"/>
    </row>
    <row r="154" spans="1:5" x14ac:dyDescent="0.25">
      <c r="A154" s="7">
        <f t="shared" si="17"/>
        <v>118</v>
      </c>
      <c r="B154" s="16" t="s">
        <v>168</v>
      </c>
      <c r="C154" s="17" t="s">
        <v>9</v>
      </c>
      <c r="D154" s="35">
        <v>1</v>
      </c>
      <c r="E154" s="69"/>
    </row>
    <row r="155" spans="1:5" x14ac:dyDescent="0.25">
      <c r="A155" s="7">
        <f t="shared" si="17"/>
        <v>119</v>
      </c>
      <c r="B155" s="16" t="s">
        <v>169</v>
      </c>
      <c r="C155" s="17" t="s">
        <v>9</v>
      </c>
      <c r="D155" s="35">
        <v>1</v>
      </c>
      <c r="E155" s="69"/>
    </row>
    <row r="156" spans="1:5" x14ac:dyDescent="0.25">
      <c r="A156" s="7">
        <f t="shared" si="17"/>
        <v>120</v>
      </c>
      <c r="B156" s="16" t="s">
        <v>170</v>
      </c>
      <c r="C156" s="17" t="s">
        <v>9</v>
      </c>
      <c r="D156" s="35">
        <v>1</v>
      </c>
      <c r="E156" s="69"/>
    </row>
    <row r="157" spans="1:5" x14ac:dyDescent="0.25">
      <c r="A157" s="7">
        <f t="shared" si="17"/>
        <v>121</v>
      </c>
      <c r="B157" s="16" t="s">
        <v>171</v>
      </c>
      <c r="C157" s="17" t="s">
        <v>9</v>
      </c>
      <c r="D157" s="35">
        <v>1</v>
      </c>
      <c r="E157" s="69"/>
    </row>
    <row r="158" spans="1:5" x14ac:dyDescent="0.25">
      <c r="A158" s="8"/>
      <c r="B158" s="23"/>
      <c r="C158" s="24"/>
      <c r="D158" s="25"/>
      <c r="E158" s="71"/>
    </row>
    <row r="159" spans="1:5" x14ac:dyDescent="0.25">
      <c r="A159" s="6">
        <v>7</v>
      </c>
      <c r="B159" s="13" t="s">
        <v>172</v>
      </c>
      <c r="C159" s="14"/>
      <c r="D159" s="36"/>
      <c r="E159" s="66">
        <f>E160+E163+E166</f>
        <v>0</v>
      </c>
    </row>
    <row r="160" spans="1:5" x14ac:dyDescent="0.25">
      <c r="A160" s="28" t="s">
        <v>173</v>
      </c>
      <c r="B160" s="29" t="s">
        <v>174</v>
      </c>
      <c r="C160" s="28"/>
      <c r="D160" s="38"/>
      <c r="E160" s="51">
        <f>SUM(E161:E162)</f>
        <v>0</v>
      </c>
    </row>
    <row r="161" spans="1:5" ht="24" x14ac:dyDescent="0.25">
      <c r="A161" s="7">
        <f>A157+1</f>
        <v>122</v>
      </c>
      <c r="B161" s="16" t="s">
        <v>175</v>
      </c>
      <c r="C161" s="17" t="s">
        <v>11</v>
      </c>
      <c r="D161" s="35">
        <v>110</v>
      </c>
      <c r="E161" s="69"/>
    </row>
    <row r="162" spans="1:5" ht="24" x14ac:dyDescent="0.25">
      <c r="A162" s="7">
        <f t="shared" ref="A162" si="18">A161+1</f>
        <v>123</v>
      </c>
      <c r="B162" s="16" t="s">
        <v>176</v>
      </c>
      <c r="C162" s="17" t="s">
        <v>11</v>
      </c>
      <c r="D162" s="35">
        <v>20.5</v>
      </c>
      <c r="E162" s="69"/>
    </row>
    <row r="163" spans="1:5" x14ac:dyDescent="0.25">
      <c r="A163" s="28" t="s">
        <v>177</v>
      </c>
      <c r="B163" s="29" t="s">
        <v>178</v>
      </c>
      <c r="C163" s="28"/>
      <c r="D163" s="38"/>
      <c r="E163" s="51">
        <f>SUM(E164:E165)</f>
        <v>0</v>
      </c>
    </row>
    <row r="164" spans="1:5" ht="24" x14ac:dyDescent="0.25">
      <c r="A164" s="7">
        <f>A162+1</f>
        <v>124</v>
      </c>
      <c r="B164" s="16" t="s">
        <v>179</v>
      </c>
      <c r="C164" s="17" t="s">
        <v>11</v>
      </c>
      <c r="D164" s="35">
        <v>25.9</v>
      </c>
      <c r="E164" s="69"/>
    </row>
    <row r="165" spans="1:5" ht="24" x14ac:dyDescent="0.25">
      <c r="A165" s="7">
        <f t="shared" ref="A165" si="19">A164+1</f>
        <v>125</v>
      </c>
      <c r="B165" s="16" t="s">
        <v>180</v>
      </c>
      <c r="C165" s="17" t="s">
        <v>11</v>
      </c>
      <c r="D165" s="35">
        <v>9.4</v>
      </c>
      <c r="E165" s="69"/>
    </row>
    <row r="166" spans="1:5" x14ac:dyDescent="0.25">
      <c r="A166" s="28" t="s">
        <v>181</v>
      </c>
      <c r="B166" s="29" t="s">
        <v>98</v>
      </c>
      <c r="C166" s="28"/>
      <c r="D166" s="38"/>
      <c r="E166" s="51">
        <f>SUM(E167:E168)</f>
        <v>0</v>
      </c>
    </row>
    <row r="167" spans="1:5" ht="24" x14ac:dyDescent="0.25">
      <c r="A167" s="7">
        <f>A165+1</f>
        <v>126</v>
      </c>
      <c r="B167" s="16" t="s">
        <v>182</v>
      </c>
      <c r="C167" s="17" t="s">
        <v>9</v>
      </c>
      <c r="D167" s="35">
        <v>5</v>
      </c>
      <c r="E167" s="69"/>
    </row>
    <row r="168" spans="1:5" ht="24" x14ac:dyDescent="0.25">
      <c r="A168" s="7">
        <f t="shared" ref="A168" si="20">A167+1</f>
        <v>127</v>
      </c>
      <c r="B168" s="16" t="s">
        <v>183</v>
      </c>
      <c r="C168" s="17" t="s">
        <v>71</v>
      </c>
      <c r="D168" s="35">
        <v>8.6999999999999993</v>
      </c>
      <c r="E168" s="70"/>
    </row>
    <row r="169" spans="1:5" x14ac:dyDescent="0.25">
      <c r="A169" s="8"/>
      <c r="B169" s="23"/>
      <c r="C169" s="24"/>
      <c r="D169" s="25"/>
      <c r="E169" s="71"/>
    </row>
    <row r="170" spans="1:5" x14ac:dyDescent="0.25">
      <c r="A170" s="6">
        <v>8</v>
      </c>
      <c r="B170" s="13" t="s">
        <v>184</v>
      </c>
      <c r="C170" s="14"/>
      <c r="D170" s="36"/>
      <c r="E170" s="66">
        <f>E171+E173</f>
        <v>0</v>
      </c>
    </row>
    <row r="171" spans="1:5" x14ac:dyDescent="0.25">
      <c r="A171" s="28" t="s">
        <v>185</v>
      </c>
      <c r="B171" s="29" t="s">
        <v>186</v>
      </c>
      <c r="C171" s="28"/>
      <c r="D171" s="38"/>
      <c r="E171" s="51">
        <f>SUM(E172)</f>
        <v>0</v>
      </c>
    </row>
    <row r="172" spans="1:5" ht="24" x14ac:dyDescent="0.25">
      <c r="A172" s="7">
        <f>A168+1</f>
        <v>128</v>
      </c>
      <c r="B172" s="16" t="s">
        <v>187</v>
      </c>
      <c r="C172" s="17" t="s">
        <v>11</v>
      </c>
      <c r="D172" s="35">
        <v>390.9</v>
      </c>
      <c r="E172" s="68"/>
    </row>
    <row r="173" spans="1:5" x14ac:dyDescent="0.25">
      <c r="A173" s="28" t="s">
        <v>188</v>
      </c>
      <c r="B173" s="29" t="s">
        <v>98</v>
      </c>
      <c r="C173" s="28"/>
      <c r="D173" s="38"/>
      <c r="E173" s="51">
        <f>SUM(E174:E189)</f>
        <v>0</v>
      </c>
    </row>
    <row r="174" spans="1:5" x14ac:dyDescent="0.25">
      <c r="A174" s="7">
        <f>A172+1</f>
        <v>129</v>
      </c>
      <c r="B174" s="16" t="s">
        <v>189</v>
      </c>
      <c r="C174" s="17" t="s">
        <v>9</v>
      </c>
      <c r="D174" s="35">
        <v>1</v>
      </c>
      <c r="E174" s="69"/>
    </row>
    <row r="175" spans="1:5" x14ac:dyDescent="0.25">
      <c r="A175" s="7">
        <f t="shared" ref="A175:A189" si="21">A174+1</f>
        <v>130</v>
      </c>
      <c r="B175" s="16" t="s">
        <v>190</v>
      </c>
      <c r="C175" s="17" t="s">
        <v>9</v>
      </c>
      <c r="D175" s="35">
        <v>1</v>
      </c>
      <c r="E175" s="69"/>
    </row>
    <row r="176" spans="1:5" x14ac:dyDescent="0.25">
      <c r="A176" s="7">
        <f t="shared" si="21"/>
        <v>131</v>
      </c>
      <c r="B176" s="16" t="s">
        <v>191</v>
      </c>
      <c r="C176" s="17" t="s">
        <v>9</v>
      </c>
      <c r="D176" s="35">
        <v>1</v>
      </c>
      <c r="E176" s="69"/>
    </row>
    <row r="177" spans="1:5" x14ac:dyDescent="0.25">
      <c r="A177" s="7">
        <f t="shared" si="21"/>
        <v>132</v>
      </c>
      <c r="B177" s="16" t="s">
        <v>192</v>
      </c>
      <c r="C177" s="39" t="s">
        <v>208</v>
      </c>
      <c r="D177" s="35">
        <v>1</v>
      </c>
      <c r="E177" s="69"/>
    </row>
    <row r="178" spans="1:5" x14ac:dyDescent="0.25">
      <c r="A178" s="7">
        <f t="shared" si="21"/>
        <v>133</v>
      </c>
      <c r="B178" s="16" t="s">
        <v>193</v>
      </c>
      <c r="C178" s="39" t="s">
        <v>208</v>
      </c>
      <c r="D178" s="35">
        <v>22</v>
      </c>
      <c r="E178" s="69"/>
    </row>
    <row r="179" spans="1:5" x14ac:dyDescent="0.25">
      <c r="A179" s="7">
        <f t="shared" si="21"/>
        <v>134</v>
      </c>
      <c r="B179" s="16" t="s">
        <v>194</v>
      </c>
      <c r="C179" s="39" t="s">
        <v>208</v>
      </c>
      <c r="D179" s="35">
        <v>22</v>
      </c>
      <c r="E179" s="69"/>
    </row>
    <row r="180" spans="1:5" x14ac:dyDescent="0.25">
      <c r="A180" s="7">
        <f t="shared" si="21"/>
        <v>135</v>
      </c>
      <c r="B180" s="16" t="s">
        <v>195</v>
      </c>
      <c r="C180" s="39" t="s">
        <v>208</v>
      </c>
      <c r="D180" s="35">
        <v>5</v>
      </c>
      <c r="E180" s="69"/>
    </row>
    <row r="181" spans="1:5" x14ac:dyDescent="0.25">
      <c r="A181" s="7">
        <f t="shared" si="21"/>
        <v>136</v>
      </c>
      <c r="B181" s="16" t="s">
        <v>196</v>
      </c>
      <c r="C181" s="39" t="s">
        <v>208</v>
      </c>
      <c r="D181" s="35">
        <v>2</v>
      </c>
      <c r="E181" s="69"/>
    </row>
    <row r="182" spans="1:5" x14ac:dyDescent="0.25">
      <c r="A182" s="7">
        <f t="shared" si="21"/>
        <v>137</v>
      </c>
      <c r="B182" s="16" t="s">
        <v>197</v>
      </c>
      <c r="C182" s="39" t="s">
        <v>208</v>
      </c>
      <c r="D182" s="35">
        <v>9</v>
      </c>
      <c r="E182" s="69"/>
    </row>
    <row r="183" spans="1:5" x14ac:dyDescent="0.25">
      <c r="A183" s="7">
        <f t="shared" si="21"/>
        <v>138</v>
      </c>
      <c r="B183" s="16" t="s">
        <v>198</v>
      </c>
      <c r="C183" s="39" t="s">
        <v>208</v>
      </c>
      <c r="D183" s="35">
        <v>100</v>
      </c>
      <c r="E183" s="69"/>
    </row>
    <row r="184" spans="1:5" x14ac:dyDescent="0.25">
      <c r="A184" s="7">
        <f t="shared" si="21"/>
        <v>139</v>
      </c>
      <c r="B184" s="16" t="s">
        <v>199</v>
      </c>
      <c r="C184" s="39" t="s">
        <v>208</v>
      </c>
      <c r="D184" s="35">
        <v>1</v>
      </c>
      <c r="E184" s="69"/>
    </row>
    <row r="185" spans="1:5" x14ac:dyDescent="0.25">
      <c r="A185" s="7">
        <f t="shared" si="21"/>
        <v>140</v>
      </c>
      <c r="B185" s="16" t="s">
        <v>200</v>
      </c>
      <c r="C185" s="39" t="s">
        <v>208</v>
      </c>
      <c r="D185" s="35">
        <v>1</v>
      </c>
      <c r="E185" s="69"/>
    </row>
    <row r="186" spans="1:5" x14ac:dyDescent="0.25">
      <c r="A186" s="7">
        <f t="shared" si="21"/>
        <v>141</v>
      </c>
      <c r="B186" s="16" t="s">
        <v>201</v>
      </c>
      <c r="C186" s="39" t="s">
        <v>208</v>
      </c>
      <c r="D186" s="35">
        <v>1</v>
      </c>
      <c r="E186" s="69"/>
    </row>
    <row r="187" spans="1:5" x14ac:dyDescent="0.25">
      <c r="A187" s="7">
        <f t="shared" si="21"/>
        <v>142</v>
      </c>
      <c r="B187" s="16" t="s">
        <v>202</v>
      </c>
      <c r="C187" s="17" t="s">
        <v>11</v>
      </c>
      <c r="D187" s="35">
        <v>25.8</v>
      </c>
      <c r="E187" s="69"/>
    </row>
    <row r="188" spans="1:5" ht="24" x14ac:dyDescent="0.25">
      <c r="A188" s="7">
        <f t="shared" si="21"/>
        <v>143</v>
      </c>
      <c r="B188" s="16" t="s">
        <v>183</v>
      </c>
      <c r="C188" s="17" t="s">
        <v>71</v>
      </c>
      <c r="D188" s="35">
        <v>3.5</v>
      </c>
      <c r="E188" s="69"/>
    </row>
    <row r="189" spans="1:5" ht="24" x14ac:dyDescent="0.25">
      <c r="A189" s="7">
        <f t="shared" si="21"/>
        <v>144</v>
      </c>
      <c r="B189" s="16" t="s">
        <v>203</v>
      </c>
      <c r="C189" s="17" t="s">
        <v>9</v>
      </c>
      <c r="D189" s="35">
        <v>1</v>
      </c>
      <c r="E189" s="69"/>
    </row>
    <row r="190" spans="1:5" x14ac:dyDescent="0.25">
      <c r="A190" s="8"/>
      <c r="B190" s="23"/>
      <c r="C190" s="24"/>
      <c r="D190" s="25"/>
      <c r="E190" s="73"/>
    </row>
    <row r="191" spans="1:5" x14ac:dyDescent="0.25">
      <c r="A191" s="6">
        <v>9</v>
      </c>
      <c r="B191" s="13" t="s">
        <v>206</v>
      </c>
      <c r="C191" s="14"/>
      <c r="D191" s="36"/>
      <c r="E191" s="66">
        <f>E192</f>
        <v>0</v>
      </c>
    </row>
    <row r="192" spans="1:5" ht="48" x14ac:dyDescent="0.25">
      <c r="A192" s="7">
        <f>A189+1</f>
        <v>145</v>
      </c>
      <c r="B192" s="16" t="s">
        <v>204</v>
      </c>
      <c r="C192" s="17" t="s">
        <v>9</v>
      </c>
      <c r="D192" s="37">
        <v>1</v>
      </c>
      <c r="E192" s="72"/>
    </row>
    <row r="193" spans="1:5" x14ac:dyDescent="0.25">
      <c r="A193" s="8"/>
      <c r="B193" s="23"/>
      <c r="C193" s="24"/>
      <c r="D193" s="25"/>
      <c r="E193" s="73"/>
    </row>
    <row r="194" spans="1:5" x14ac:dyDescent="0.25">
      <c r="A194" s="6">
        <v>10</v>
      </c>
      <c r="B194" s="13" t="s">
        <v>207</v>
      </c>
      <c r="C194" s="14"/>
      <c r="D194" s="36"/>
      <c r="E194" s="66">
        <f>E195</f>
        <v>0</v>
      </c>
    </row>
    <row r="195" spans="1:5" x14ac:dyDescent="0.25">
      <c r="A195" s="7">
        <f>A192+1</f>
        <v>146</v>
      </c>
      <c r="B195" s="16" t="s">
        <v>207</v>
      </c>
      <c r="C195" s="17" t="s">
        <v>9</v>
      </c>
      <c r="D195" s="37">
        <v>1</v>
      </c>
      <c r="E195" s="54"/>
    </row>
  </sheetData>
  <mergeCells count="3">
    <mergeCell ref="A3:E3"/>
    <mergeCell ref="A4:E4"/>
    <mergeCell ref="C2:D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Łukanus Kamil</dc:creator>
  <cp:lastModifiedBy>Mitaľová Agata</cp:lastModifiedBy>
  <cp:lastPrinted>2025-11-12T09:16:22Z</cp:lastPrinted>
  <dcterms:created xsi:type="dcterms:W3CDTF">2015-06-05T18:19:34Z</dcterms:created>
  <dcterms:modified xsi:type="dcterms:W3CDTF">2025-11-19T06:52:28Z</dcterms:modified>
</cp:coreProperties>
</file>